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14\"/>
    </mc:Choice>
  </mc:AlternateContent>
  <xr:revisionPtr revIDLastSave="0" documentId="13_ncr:1_{85AE5EBD-10B9-4FFC-A72E-F3B93F139A46}" xr6:coauthVersionLast="47" xr6:coauthVersionMax="47" xr10:uidLastSave="{00000000-0000-0000-0000-000000000000}"/>
  <bookViews>
    <workbookView xWindow="996" yWindow="636" windowWidth="16224" windowHeight="12708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12-01" sheetId="4" r:id="rId4"/>
    <sheet name="ОСР 537 02-01" sheetId="5" r:id="rId5"/>
    <sheet name="ОСР 537 09-01" sheetId="6" r:id="rId6"/>
    <sheet name="ОСР 537 12-01" sheetId="7" r:id="rId7"/>
    <sheet name="ОСР 525-02-01" sheetId="8" r:id="rId8"/>
    <sheet name="ОСР 525-09-01" sheetId="9" r:id="rId9"/>
    <sheet name="ОСР 525-12-01" sheetId="10" r:id="rId10"/>
    <sheet name="ОСР 518-02-01(1)" sheetId="11" r:id="rId11"/>
    <sheet name="ОСР 518-09-01" sheetId="12" r:id="rId12"/>
    <sheet name="ОСР 518-12-01(1)" sheetId="13" r:id="rId13"/>
    <sheet name="ОСР 27-02-01" sheetId="14" r:id="rId14"/>
    <sheet name="ОСР 27-09-01" sheetId="15" r:id="rId15"/>
    <sheet name="ОСР 27-12-01" sheetId="16" r:id="rId16"/>
    <sheet name="Источники ЦИ" sheetId="17" r:id="rId17"/>
    <sheet name="Цена МАТ и ОБ по ТКП" sheetId="18" r:id="rId18"/>
  </sheets>
  <calcPr calcId="181029"/>
</workbook>
</file>

<file path=xl/calcChain.xml><?xml version="1.0" encoding="utf-8"?>
<calcChain xmlns="http://schemas.openxmlformats.org/spreadsheetml/2006/main">
  <c r="I38" i="1" l="1"/>
  <c r="I37" i="1"/>
  <c r="I36" i="1"/>
  <c r="C32" i="1" s="1"/>
  <c r="I35" i="1"/>
  <c r="I34" i="1"/>
  <c r="C30" i="1"/>
  <c r="C31" i="1" l="1"/>
  <c r="G78" i="2" l="1"/>
  <c r="G79" i="2" s="1"/>
  <c r="G80" i="2" s="1"/>
  <c r="F78" i="2"/>
  <c r="F79" i="2" s="1"/>
  <c r="F80" i="2" s="1"/>
  <c r="F82" i="2" s="1"/>
  <c r="F83" i="2" s="1"/>
  <c r="F84" i="2" s="1"/>
  <c r="C36" i="1" s="1"/>
  <c r="E78" i="2"/>
  <c r="E79" i="2" s="1"/>
  <c r="E80" i="2" s="1"/>
  <c r="E82" i="2" s="1"/>
  <c r="E83" i="2" s="1"/>
  <c r="E84" i="2" s="1"/>
  <c r="D78" i="2"/>
  <c r="D79" i="2" s="1"/>
  <c r="G68" i="2"/>
  <c r="F68" i="2"/>
  <c r="E68" i="2"/>
  <c r="D68" i="2"/>
  <c r="H68" i="2" s="1"/>
  <c r="H67" i="2"/>
  <c r="G44" i="2"/>
  <c r="F44" i="2"/>
  <c r="E44" i="2"/>
  <c r="D44" i="2"/>
  <c r="H43" i="2"/>
  <c r="G41" i="2"/>
  <c r="F41" i="2"/>
  <c r="E41" i="2"/>
  <c r="D41" i="2"/>
  <c r="H41" i="2" s="1"/>
  <c r="H40" i="2"/>
  <c r="G38" i="2"/>
  <c r="F38" i="2"/>
  <c r="E38" i="2"/>
  <c r="D38" i="2"/>
  <c r="H37" i="2"/>
  <c r="G35" i="2"/>
  <c r="F35" i="2"/>
  <c r="E35" i="2"/>
  <c r="D35" i="2"/>
  <c r="H35" i="2" s="1"/>
  <c r="H34" i="2"/>
  <c r="G32" i="2"/>
  <c r="F32" i="2"/>
  <c r="E32" i="2"/>
  <c r="D32" i="2"/>
  <c r="H31" i="2"/>
  <c r="G23" i="2"/>
  <c r="F23" i="2"/>
  <c r="E23" i="2"/>
  <c r="D23" i="2"/>
  <c r="H23" i="2" s="1"/>
  <c r="H22" i="2"/>
  <c r="G82" i="2" l="1"/>
  <c r="G83" i="2" s="1"/>
  <c r="G84" i="2" s="1"/>
  <c r="C37" i="1"/>
  <c r="H32" i="2"/>
  <c r="H44" i="2"/>
  <c r="H38" i="2"/>
  <c r="D80" i="2"/>
  <c r="H79" i="2"/>
  <c r="H78" i="2"/>
  <c r="D82" i="2" l="1"/>
  <c r="H80" i="2"/>
  <c r="D83" i="2" l="1"/>
  <c r="H82" i="2"/>
  <c r="H83" i="2" l="1"/>
  <c r="D84" i="2"/>
  <c r="H84" i="2" l="1"/>
  <c r="C35" i="1"/>
  <c r="C38" i="1" s="1"/>
  <c r="C40" i="1" l="1"/>
  <c r="C42" i="1" s="1"/>
  <c r="C39" i="1"/>
</calcChain>
</file>

<file path=xl/sharedStrings.xml><?xml version="1.0" encoding="utf-8"?>
<sst xmlns="http://schemas.openxmlformats.org/spreadsheetml/2006/main" count="616" uniqueCount="199">
  <si>
    <t>СВОДКА ЗАТРАТ</t>
  </si>
  <si>
    <t>P_0814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</si>
  <si>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</si>
  <si>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</si>
  <si>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</si>
  <si>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</si>
  <si>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</si>
  <si>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</si>
  <si>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</si>
  <si>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</si>
  <si>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</si>
  <si>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</si>
  <si>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</si>
  <si>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</si>
  <si>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</si>
  <si>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</si>
  <si>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</si>
  <si>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</si>
  <si>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</si>
  <si>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</si>
  <si>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</si>
  <si>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</si>
  <si>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</si>
  <si>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</si>
  <si>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</si>
  <si>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</si>
  <si>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 553-02-01</t>
  </si>
  <si>
    <t>"Реконструкция ВЛ-10кВ Ф-НБ-5 ПС 35/10 кВ "Новый Буян" Красноярский район Самарская область.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</si>
  <si>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</si>
  <si>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</si>
  <si>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</si>
  <si>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</si>
  <si>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</si>
  <si>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</si>
  <si>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</si>
  <si>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</si>
  <si>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</si>
  <si>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</si>
  <si>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</si>
  <si>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</si>
  <si>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</si>
  <si>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</si>
  <si>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</si>
  <si>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</si>
  <si>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</si>
  <si>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</si>
  <si>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</si>
  <si>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 исп.при определении сметной стоимости строительства ОКС 2,5%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</si>
  <si>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</si>
  <si>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</si>
  <si>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</si>
  <si>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</si>
  <si>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</si>
  <si>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</si>
  <si>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</si>
  <si>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ОСР 553-09-01</t>
  </si>
  <si>
    <t>Дополнительные затраты при производстве работ в зимнее время по видам ОКС,  2,9 х 0, 9 = 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</si>
  <si>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</si>
  <si>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</si>
  <si>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</si>
  <si>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</si>
  <si>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ОСР-525-09-01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</si>
  <si>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</si>
  <si>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</si>
  <si>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ОСР-518-09-01</t>
  </si>
  <si>
    <t>Пусконаладочные работы КЛ-0,4кВ 0,115км</t>
  </si>
  <si>
    <t>ОСР-27-09-01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</si>
  <si>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</si>
  <si>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</si>
  <si>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</si>
  <si>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</si>
  <si>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</si>
  <si>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</si>
  <si>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</si>
  <si>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</si>
  <si>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</si>
  <si>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</si>
  <si>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</si>
  <si>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</si>
  <si>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</si>
  <si>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</si>
  <si>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</si>
  <si>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</si>
  <si>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</si>
  <si>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</si>
  <si>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</si>
  <si>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</si>
  <si>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 553-12-01</t>
  </si>
  <si>
    <t>Сметв № 1</t>
  </si>
  <si>
    <t>Смета №1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</si>
  <si>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</si>
  <si>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</si>
  <si>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</si>
  <si>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</si>
  <si>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</si>
  <si>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</si>
  <si>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</si>
  <si>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</si>
  <si>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</si>
  <si>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</si>
  <si>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</si>
  <si>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</si>
  <si>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</si>
  <si>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537 02-01</t>
  </si>
  <si>
    <t>ЛС-537-2</t>
  </si>
  <si>
    <t>КЛ-10кВ</t>
  </si>
  <si>
    <t>ОБЪЕКТНЫЙ СМЕТНЫЙ РАСЧЕТ № ОСР 537 09-01</t>
  </si>
  <si>
    <t>Реконструкция ВЛ-10кВ Ф-НБ-5 ПС 35/10 кВ Новый Буян" Красноярский район Самарская область.</t>
  </si>
  <si>
    <t>ЛС-537-1-09</t>
  </si>
  <si>
    <t>ПНР ВЛЗ-10кВ</t>
  </si>
  <si>
    <t>ОБЪЕКТНЫЙ СМЕТНЫЙ РАСЧЕТ № ОСР 537 12-01</t>
  </si>
  <si>
    <t>ОБЪЕКТНЫЙ СМЕТНЫЙ РАСЧЕТ № ОСР 525-02-01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</si>
  <si>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</si>
  <si>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</si>
  <si>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</si>
  <si>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ОБЪЕКТНЫЙ СМЕТНЫЙ РАСЧЕТ № ОСР 525-09-01</t>
  </si>
  <si>
    <t>ЛС-525-09-02</t>
  </si>
  <si>
    <t>Пусконаладочные работы КТП ЦАР 527/100 кВА</t>
  </si>
  <si>
    <t>ОБЪЕКТНЫЙ СМЕТНЫЙ РАСЧЕТ № ОСР 525-12-01</t>
  </si>
  <si>
    <t>ОБЪЕКТНЫЙ СМЕТНЫЙ РАСЧЕТ № ОСР 518-09-01</t>
  </si>
  <si>
    <t>ЛС-518-3</t>
  </si>
  <si>
    <t>ПНР КЛ-0,4кВ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</si>
  <si>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</si>
  <si>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</si>
  <si>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</si>
  <si>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</si>
  <si>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</si>
  <si>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</si>
  <si>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</si>
  <si>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</si>
  <si>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</si>
  <si>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</si>
  <si>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</si>
  <si>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</si>
  <si>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</si>
  <si>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</si>
  <si>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</si>
  <si>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</si>
  <si>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</si>
  <si>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</si>
  <si>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</si>
  <si>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</si>
  <si>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КЛ-0,4 кВ от КТП Сок 306/250кВА" Красноярский район Самарская область</t>
  </si>
  <si>
    <t>Вырубка (расширение, расчистку) просеки ВЛ</t>
  </si>
  <si>
    <t>км</t>
  </si>
  <si>
    <t>ГНБ трубой 110</t>
  </si>
  <si>
    <t>ОСР 518-12-01</t>
  </si>
  <si>
    <t>ОСР 537 12-01</t>
  </si>
  <si>
    <t>Реконструкция ВЛ одноцепная</t>
  </si>
  <si>
    <t>ОСР 537 02-01</t>
  </si>
  <si>
    <t>ОСР 537 09-01</t>
  </si>
  <si>
    <t>ОСР 525-02-01</t>
  </si>
  <si>
    <t>шт</t>
  </si>
  <si>
    <t>Монтаж (реконструкция) КТП (киоск)</t>
  </si>
  <si>
    <t>ОСР 525-09-01</t>
  </si>
  <si>
    <t>ОСР 518-09-01</t>
  </si>
  <si>
    <t>ОСР 27-09-01</t>
  </si>
  <si>
    <t>Реконструкция КЛ одноцепная</t>
  </si>
  <si>
    <t>ОСР 525-12-01</t>
  </si>
  <si>
    <t>ОСР 27-12-01</t>
  </si>
  <si>
    <t>ОСР 27-02-01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</si>
  <si>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</si>
  <si>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</si>
  <si>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</si>
  <si>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</si>
  <si>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</si>
  <si>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</si>
  <si>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</si>
  <si>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</si>
  <si>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</si>
  <si>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</si>
  <si>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</si>
  <si>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изолированный СИП-3 1х95</t>
  </si>
  <si>
    <t>Стойка железобетонная высотой 11,0 м СВ110-5</t>
  </si>
  <si>
    <t>Стойка железобетонная  СС 136,6-3,1</t>
  </si>
  <si>
    <t>КТП 250 кВА тупиковая, напряжением 10/0,4</t>
  </si>
  <si>
    <t>10/0,4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</si>
  <si>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</si>
  <si>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</si>
  <si>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</si>
  <si>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</si>
  <si>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</si>
  <si>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</si>
  <si>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</si>
  <si>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</si>
  <si>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</si>
  <si>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</si>
  <si>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</si>
  <si>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</si>
  <si>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</si>
  <si>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</si>
  <si>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</si>
  <si>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</si>
  <si>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</si>
  <si>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</si>
  <si>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</si>
  <si>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</si>
  <si>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2027 год</t>
  </si>
  <si>
    <t>Повышение надежности электроснабжения в г.о. Жигулевск в СНТ «ТрудЗаводаЭнерготехмаш» в части замены КТП 6/0,4/250кВ , реконструкции КВЛ 6кВ (ВЛ одноцепная протяженностью 0,7км, двухцепная протяженностью 1км, КЛ одноцепная протяженностью 0,014км).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</si>
</sst>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sqref="C42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6" customWidth="1"/>
    <col min="7" max="9" width="17.4414062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198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183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197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185</v>
      </c>
      <c r="C26" s="54"/>
      <c r="D26" s="51"/>
      <c r="E26" s="51"/>
      <c r="F26" s="51"/>
      <c r="G26" s="52"/>
      <c r="H26" s="52" t="s">
        <v>186</v>
      </c>
      <c r="I26" s="52"/>
    </row>
    <row r="27" spans="1:9" ht="17.100000000000001" customHeight="1" x14ac:dyDescent="0.3">
      <c r="A27" s="55" t="s">
        <v>6</v>
      </c>
      <c r="B27" s="53" t="s">
        <v>187</v>
      </c>
      <c r="C27" s="56">
        <v>0</v>
      </c>
      <c r="D27" s="57"/>
      <c r="E27" s="57"/>
      <c r="F27" s="57"/>
      <c r="G27" s="58" t="s">
        <v>188</v>
      </c>
      <c r="H27" s="58" t="s">
        <v>189</v>
      </c>
      <c r="I27" s="58" t="s">
        <v>190</v>
      </c>
    </row>
    <row r="28" spans="1:9" ht="17.100000000000001" customHeight="1" x14ac:dyDescent="0.3">
      <c r="A28" s="55" t="s">
        <v>7</v>
      </c>
      <c r="B28" s="53" t="s">
        <v>191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192</v>
      </c>
      <c r="C29" s="62">
        <v>0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0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193</v>
      </c>
      <c r="C31" s="62">
        <f>C30-ROUND(C30/1.2,5)</f>
        <v>0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194</v>
      </c>
      <c r="C32" s="67">
        <f>C30*I36</f>
        <v>0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184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185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187</v>
      </c>
      <c r="C35" s="76">
        <f>ССР!D84+ССР!E84</f>
        <v>31518.535468524522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191</v>
      </c>
      <c r="C36" s="76">
        <f>ССР!F84</f>
        <v>3774.1757436294565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192</v>
      </c>
      <c r="C37" s="76">
        <f>(ССР!G80)*1.2</f>
        <v>4553.1333610703368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39845.844573224313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193</v>
      </c>
      <c r="C39" s="62">
        <f>C38-ROUND(C38/1.2,5)</f>
        <v>6640.9740932243149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194</v>
      </c>
      <c r="C40" s="77">
        <f>C38*I37</f>
        <v>48264.250529576871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195</v>
      </c>
      <c r="C42" s="103">
        <f>C40+C32</f>
        <v>48264.250529576871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196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198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74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102</v>
      </c>
      <c r="C13" s="25" t="s">
        <v>74</v>
      </c>
      <c r="D13" s="19">
        <v>0</v>
      </c>
      <c r="E13" s="19">
        <v>0</v>
      </c>
      <c r="F13" s="19">
        <v>0</v>
      </c>
      <c r="G13" s="19">
        <v>390.38</v>
      </c>
      <c r="H13" s="19">
        <v>390.38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0</v>
      </c>
      <c r="E14" s="19">
        <v>0</v>
      </c>
      <c r="F14" s="19">
        <v>0</v>
      </c>
      <c r="G14" s="19">
        <v>390.38</v>
      </c>
      <c r="H14" s="19">
        <v>390.38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15" sqref="C15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198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95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98</v>
      </c>
      <c r="D13" s="19">
        <v>6299.8588235294001</v>
      </c>
      <c r="E13" s="19">
        <v>413.36470588234999</v>
      </c>
      <c r="F13" s="19">
        <v>0</v>
      </c>
      <c r="G13" s="19">
        <v>0</v>
      </c>
      <c r="H13" s="19">
        <v>6713.2235294118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6299.8588235294001</v>
      </c>
      <c r="E14" s="19">
        <v>413.36470588234999</v>
      </c>
      <c r="F14" s="19">
        <v>0</v>
      </c>
      <c r="G14" s="19">
        <v>0</v>
      </c>
      <c r="H14" s="19">
        <v>6713.2235294118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198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62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120</v>
      </c>
      <c r="C13" s="25" t="s">
        <v>121</v>
      </c>
      <c r="D13" s="19">
        <v>0</v>
      </c>
      <c r="E13" s="19">
        <v>0</v>
      </c>
      <c r="F13" s="19">
        <v>0</v>
      </c>
      <c r="G13" s="19">
        <v>9.3411764705882003</v>
      </c>
      <c r="H13" s="19">
        <v>9.3411764705882003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0</v>
      </c>
      <c r="E14" s="19">
        <v>0</v>
      </c>
      <c r="F14" s="19">
        <v>0</v>
      </c>
      <c r="G14" s="19">
        <v>9.3411764705882003</v>
      </c>
      <c r="H14" s="19">
        <v>9.3411764705882003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198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101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102</v>
      </c>
      <c r="C13" s="25" t="s">
        <v>101</v>
      </c>
      <c r="D13" s="19">
        <v>0</v>
      </c>
      <c r="E13" s="19">
        <v>0</v>
      </c>
      <c r="F13" s="19">
        <v>0</v>
      </c>
      <c r="G13" s="19">
        <v>630.90549188386001</v>
      </c>
      <c r="H13" s="19">
        <v>630.90549188386001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0</v>
      </c>
      <c r="E14" s="19">
        <v>0</v>
      </c>
      <c r="F14" s="19">
        <v>0</v>
      </c>
      <c r="G14" s="19">
        <v>630.90549188386001</v>
      </c>
      <c r="H14" s="19">
        <v>630.90549188386001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>
      <selection activeCell="C15" sqref="C15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198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31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123</v>
      </c>
      <c r="C13" s="25" t="s">
        <v>124</v>
      </c>
      <c r="D13" s="19">
        <v>3351.5943974317001</v>
      </c>
      <c r="E13" s="19">
        <v>228.24820393445</v>
      </c>
      <c r="F13" s="19">
        <v>0</v>
      </c>
      <c r="G13" s="19">
        <v>0</v>
      </c>
      <c r="H13" s="19">
        <v>3579.8426013661001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3351.5943974317001</v>
      </c>
      <c r="E14" s="19">
        <v>228.24820393445</v>
      </c>
      <c r="F14" s="19">
        <v>0</v>
      </c>
      <c r="G14" s="19">
        <v>0</v>
      </c>
      <c r="H14" s="19">
        <v>3579.8426013661001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198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62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123</v>
      </c>
      <c r="C13" s="25" t="s">
        <v>126</v>
      </c>
      <c r="D13" s="19">
        <v>0</v>
      </c>
      <c r="E13" s="19">
        <v>0</v>
      </c>
      <c r="F13" s="19">
        <v>0</v>
      </c>
      <c r="G13" s="19">
        <v>10.885160247247001</v>
      </c>
      <c r="H13" s="19">
        <v>10.885160247247001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0</v>
      </c>
      <c r="E14" s="19">
        <v>0</v>
      </c>
      <c r="F14" s="19">
        <v>0</v>
      </c>
      <c r="G14" s="19">
        <v>10.885160247247001</v>
      </c>
      <c r="H14" s="19">
        <v>10.885160247247001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198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74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102</v>
      </c>
      <c r="C13" s="25" t="s">
        <v>74</v>
      </c>
      <c r="D13" s="19">
        <v>0</v>
      </c>
      <c r="E13" s="19">
        <v>0</v>
      </c>
      <c r="F13" s="19">
        <v>0</v>
      </c>
      <c r="G13" s="19">
        <v>206.34399017894</v>
      </c>
      <c r="H13" s="19">
        <v>206.34399017894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0</v>
      </c>
      <c r="E14" s="19">
        <v>0</v>
      </c>
      <c r="F14" s="19">
        <v>0</v>
      </c>
      <c r="G14" s="19">
        <v>206.34399017894</v>
      </c>
      <c r="H14" s="19">
        <v>206.34399017894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132"/>
  <sheetViews>
    <sheetView topLeftCell="C95" zoomScale="70" zoomScaleNormal="70" workbookViewId="0">
      <selection activeCell="H114" sqref="H114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128</v>
      </c>
      <c r="B1" s="37" t="s">
        <v>129</v>
      </c>
      <c r="C1" s="37" t="s">
        <v>130</v>
      </c>
      <c r="D1" s="37" t="s">
        <v>131</v>
      </c>
      <c r="E1" s="37" t="s">
        <v>132</v>
      </c>
      <c r="F1" s="37" t="s">
        <v>133</v>
      </c>
      <c r="G1" s="37" t="s">
        <v>134</v>
      </c>
      <c r="H1" s="37" t="s">
        <v>135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95</v>
      </c>
      <c r="B3" s="94"/>
      <c r="C3" s="45"/>
      <c r="D3" s="43">
        <v>6869.2235294118</v>
      </c>
      <c r="E3" s="41"/>
      <c r="F3" s="41"/>
      <c r="G3" s="41"/>
      <c r="H3" s="48"/>
    </row>
    <row r="4" spans="1:8" x14ac:dyDescent="0.3">
      <c r="A4" s="95" t="s">
        <v>136</v>
      </c>
      <c r="B4" s="42" t="s">
        <v>137</v>
      </c>
      <c r="C4" s="45"/>
      <c r="D4" s="43">
        <v>6455.8588235294001</v>
      </c>
      <c r="E4" s="41"/>
      <c r="F4" s="41"/>
      <c r="G4" s="41"/>
      <c r="H4" s="48"/>
    </row>
    <row r="5" spans="1:8" x14ac:dyDescent="0.3">
      <c r="A5" s="95"/>
      <c r="B5" s="42" t="s">
        <v>138</v>
      </c>
      <c r="C5" s="37"/>
      <c r="D5" s="43">
        <v>413.36470588234999</v>
      </c>
      <c r="E5" s="41"/>
      <c r="F5" s="41"/>
      <c r="G5" s="41"/>
      <c r="H5" s="47"/>
    </row>
    <row r="6" spans="1:8" x14ac:dyDescent="0.3">
      <c r="A6" s="96"/>
      <c r="B6" s="42" t="s">
        <v>139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140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98</v>
      </c>
      <c r="B8" s="98"/>
      <c r="C8" s="95" t="s">
        <v>143</v>
      </c>
      <c r="D8" s="44">
        <v>156</v>
      </c>
      <c r="E8" s="41">
        <v>4.0000000000000001E-3</v>
      </c>
      <c r="F8" s="41" t="s">
        <v>141</v>
      </c>
      <c r="G8" s="44">
        <v>39000</v>
      </c>
      <c r="H8" s="47"/>
    </row>
    <row r="9" spans="1:8" x14ac:dyDescent="0.3">
      <c r="A9" s="99">
        <v>1</v>
      </c>
      <c r="B9" s="42" t="s">
        <v>137</v>
      </c>
      <c r="C9" s="95"/>
      <c r="D9" s="44">
        <v>156</v>
      </c>
      <c r="E9" s="41"/>
      <c r="F9" s="41"/>
      <c r="G9" s="41"/>
      <c r="H9" s="96" t="s">
        <v>142</v>
      </c>
    </row>
    <row r="10" spans="1:8" x14ac:dyDescent="0.3">
      <c r="A10" s="95"/>
      <c r="B10" s="42" t="s">
        <v>138</v>
      </c>
      <c r="C10" s="95"/>
      <c r="D10" s="44">
        <v>0</v>
      </c>
      <c r="E10" s="41"/>
      <c r="F10" s="41"/>
      <c r="G10" s="41"/>
      <c r="H10" s="96"/>
    </row>
    <row r="11" spans="1:8" x14ac:dyDescent="0.3">
      <c r="A11" s="95"/>
      <c r="B11" s="42" t="s">
        <v>139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140</v>
      </c>
      <c r="C12" s="95"/>
      <c r="D12" s="44">
        <v>0</v>
      </c>
      <c r="E12" s="41"/>
      <c r="F12" s="41"/>
      <c r="G12" s="41"/>
      <c r="H12" s="96"/>
    </row>
    <row r="13" spans="1:8" x14ac:dyDescent="0.3">
      <c r="A13" s="97" t="s">
        <v>98</v>
      </c>
      <c r="B13" s="98"/>
      <c r="C13" s="95" t="s">
        <v>145</v>
      </c>
      <c r="D13" s="44">
        <v>6713.2235294118</v>
      </c>
      <c r="E13" s="41">
        <v>0.16</v>
      </c>
      <c r="F13" s="41" t="s">
        <v>144</v>
      </c>
      <c r="G13" s="44">
        <v>41957.647058823997</v>
      </c>
      <c r="H13" s="47"/>
    </row>
    <row r="14" spans="1:8" x14ac:dyDescent="0.3">
      <c r="A14" s="99">
        <v>2</v>
      </c>
      <c r="B14" s="42" t="s">
        <v>137</v>
      </c>
      <c r="C14" s="95"/>
      <c r="D14" s="44">
        <v>6299.8588235294001</v>
      </c>
      <c r="E14" s="41"/>
      <c r="F14" s="41"/>
      <c r="G14" s="41"/>
      <c r="H14" s="96" t="s">
        <v>142</v>
      </c>
    </row>
    <row r="15" spans="1:8" x14ac:dyDescent="0.3">
      <c r="A15" s="95"/>
      <c r="B15" s="42" t="s">
        <v>138</v>
      </c>
      <c r="C15" s="95"/>
      <c r="D15" s="44">
        <v>413.36470588234999</v>
      </c>
      <c r="E15" s="41"/>
      <c r="F15" s="41"/>
      <c r="G15" s="41"/>
      <c r="H15" s="96"/>
    </row>
    <row r="16" spans="1:8" x14ac:dyDescent="0.3">
      <c r="A16" s="95"/>
      <c r="B16" s="42" t="s">
        <v>139</v>
      </c>
      <c r="C16" s="95"/>
      <c r="D16" s="44">
        <v>0</v>
      </c>
      <c r="E16" s="41"/>
      <c r="F16" s="41"/>
      <c r="G16" s="41"/>
      <c r="H16" s="96"/>
    </row>
    <row r="17" spans="1:8" x14ac:dyDescent="0.3">
      <c r="A17" s="95"/>
      <c r="B17" s="42" t="s">
        <v>140</v>
      </c>
      <c r="C17" s="95"/>
      <c r="D17" s="44">
        <v>0</v>
      </c>
      <c r="E17" s="41"/>
      <c r="F17" s="41"/>
      <c r="G17" s="41"/>
      <c r="H17" s="96"/>
    </row>
    <row r="18" spans="1:8" ht="24.6" x14ac:dyDescent="0.3">
      <c r="A18" s="100" t="s">
        <v>101</v>
      </c>
      <c r="B18" s="94"/>
      <c r="C18" s="37"/>
      <c r="D18" s="43">
        <v>1946.3969947564999</v>
      </c>
      <c r="E18" s="41"/>
      <c r="F18" s="41"/>
      <c r="G18" s="41"/>
      <c r="H18" s="47"/>
    </row>
    <row r="19" spans="1:8" x14ac:dyDescent="0.3">
      <c r="A19" s="95" t="s">
        <v>146</v>
      </c>
      <c r="B19" s="42" t="s">
        <v>137</v>
      </c>
      <c r="C19" s="37"/>
      <c r="D19" s="43">
        <v>0</v>
      </c>
      <c r="E19" s="41"/>
      <c r="F19" s="41"/>
      <c r="G19" s="41"/>
      <c r="H19" s="47"/>
    </row>
    <row r="20" spans="1:8" x14ac:dyDescent="0.3">
      <c r="A20" s="95"/>
      <c r="B20" s="42" t="s">
        <v>138</v>
      </c>
      <c r="C20" s="37"/>
      <c r="D20" s="43">
        <v>0</v>
      </c>
      <c r="E20" s="41"/>
      <c r="F20" s="41"/>
      <c r="G20" s="41"/>
      <c r="H20" s="47"/>
    </row>
    <row r="21" spans="1:8" x14ac:dyDescent="0.3">
      <c r="A21" s="95"/>
      <c r="B21" s="42" t="s">
        <v>139</v>
      </c>
      <c r="C21" s="37"/>
      <c r="D21" s="43">
        <v>0</v>
      </c>
      <c r="E21" s="41"/>
      <c r="F21" s="41"/>
      <c r="G21" s="41"/>
      <c r="H21" s="47"/>
    </row>
    <row r="22" spans="1:8" x14ac:dyDescent="0.3">
      <c r="A22" s="95"/>
      <c r="B22" s="42" t="s">
        <v>140</v>
      </c>
      <c r="C22" s="37"/>
      <c r="D22" s="43">
        <v>682.73157884038005</v>
      </c>
      <c r="E22" s="41"/>
      <c r="F22" s="41"/>
      <c r="G22" s="41"/>
      <c r="H22" s="47"/>
    </row>
    <row r="23" spans="1:8" x14ac:dyDescent="0.3">
      <c r="A23" s="97" t="s">
        <v>101</v>
      </c>
      <c r="B23" s="98"/>
      <c r="C23" s="95" t="s">
        <v>143</v>
      </c>
      <c r="D23" s="44">
        <v>51.826086956521998</v>
      </c>
      <c r="E23" s="41">
        <v>4.0000000000000001E-3</v>
      </c>
      <c r="F23" s="41" t="s">
        <v>141</v>
      </c>
      <c r="G23" s="44">
        <v>12956.521739129999</v>
      </c>
      <c r="H23" s="47"/>
    </row>
    <row r="24" spans="1:8" x14ac:dyDescent="0.3">
      <c r="A24" s="99">
        <v>1</v>
      </c>
      <c r="B24" s="42" t="s">
        <v>137</v>
      </c>
      <c r="C24" s="95"/>
      <c r="D24" s="44">
        <v>0</v>
      </c>
      <c r="E24" s="41"/>
      <c r="F24" s="41"/>
      <c r="G24" s="41"/>
      <c r="H24" s="96" t="s">
        <v>142</v>
      </c>
    </row>
    <row r="25" spans="1:8" x14ac:dyDescent="0.3">
      <c r="A25" s="95"/>
      <c r="B25" s="42" t="s">
        <v>138</v>
      </c>
      <c r="C25" s="95"/>
      <c r="D25" s="44">
        <v>0</v>
      </c>
      <c r="E25" s="41"/>
      <c r="F25" s="41"/>
      <c r="G25" s="41"/>
      <c r="H25" s="96"/>
    </row>
    <row r="26" spans="1:8" x14ac:dyDescent="0.3">
      <c r="A26" s="95"/>
      <c r="B26" s="42" t="s">
        <v>139</v>
      </c>
      <c r="C26" s="95"/>
      <c r="D26" s="44">
        <v>0</v>
      </c>
      <c r="E26" s="41"/>
      <c r="F26" s="41"/>
      <c r="G26" s="41"/>
      <c r="H26" s="96"/>
    </row>
    <row r="27" spans="1:8" x14ac:dyDescent="0.3">
      <c r="A27" s="95"/>
      <c r="B27" s="42" t="s">
        <v>140</v>
      </c>
      <c r="C27" s="95"/>
      <c r="D27" s="44">
        <v>51.826086956521998</v>
      </c>
      <c r="E27" s="41"/>
      <c r="F27" s="41"/>
      <c r="G27" s="41"/>
      <c r="H27" s="96"/>
    </row>
    <row r="28" spans="1:8" x14ac:dyDescent="0.3">
      <c r="A28" s="97" t="s">
        <v>101</v>
      </c>
      <c r="B28" s="98"/>
      <c r="C28" s="95" t="s">
        <v>145</v>
      </c>
      <c r="D28" s="44">
        <v>630.90549188386001</v>
      </c>
      <c r="E28" s="41">
        <v>0.16</v>
      </c>
      <c r="F28" s="41" t="s">
        <v>144</v>
      </c>
      <c r="G28" s="44">
        <v>3943.1593242741001</v>
      </c>
      <c r="H28" s="47"/>
    </row>
    <row r="29" spans="1:8" x14ac:dyDescent="0.3">
      <c r="A29" s="99">
        <v>2</v>
      </c>
      <c r="B29" s="42" t="s">
        <v>137</v>
      </c>
      <c r="C29" s="95"/>
      <c r="D29" s="44">
        <v>0</v>
      </c>
      <c r="E29" s="41"/>
      <c r="F29" s="41"/>
      <c r="G29" s="41"/>
      <c r="H29" s="96" t="s">
        <v>142</v>
      </c>
    </row>
    <row r="30" spans="1:8" x14ac:dyDescent="0.3">
      <c r="A30" s="95"/>
      <c r="B30" s="42" t="s">
        <v>138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139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140</v>
      </c>
      <c r="C32" s="95"/>
      <c r="D32" s="44">
        <v>630.90549188386001</v>
      </c>
      <c r="E32" s="41"/>
      <c r="F32" s="41"/>
      <c r="G32" s="41"/>
      <c r="H32" s="96"/>
    </row>
    <row r="33" spans="1:8" x14ac:dyDescent="0.3">
      <c r="A33" s="95" t="s">
        <v>147</v>
      </c>
      <c r="B33" s="42" t="s">
        <v>137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5"/>
      <c r="B34" s="42" t="s">
        <v>138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139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140</v>
      </c>
      <c r="C36" s="37"/>
      <c r="D36" s="43">
        <v>1946.3969947564999</v>
      </c>
      <c r="E36" s="41"/>
      <c r="F36" s="41"/>
      <c r="G36" s="41"/>
      <c r="H36" s="47"/>
    </row>
    <row r="37" spans="1:8" x14ac:dyDescent="0.3">
      <c r="A37" s="97" t="s">
        <v>101</v>
      </c>
      <c r="B37" s="98"/>
      <c r="C37" s="95" t="s">
        <v>148</v>
      </c>
      <c r="D37" s="44">
        <v>1263.6654159161001</v>
      </c>
      <c r="E37" s="41">
        <v>1.7</v>
      </c>
      <c r="F37" s="41" t="s">
        <v>144</v>
      </c>
      <c r="G37" s="44">
        <v>743.33259759774</v>
      </c>
      <c r="H37" s="47"/>
    </row>
    <row r="38" spans="1:8" x14ac:dyDescent="0.3">
      <c r="A38" s="99">
        <v>1</v>
      </c>
      <c r="B38" s="42" t="s">
        <v>137</v>
      </c>
      <c r="C38" s="95"/>
      <c r="D38" s="44">
        <v>0</v>
      </c>
      <c r="E38" s="41"/>
      <c r="F38" s="41"/>
      <c r="G38" s="41"/>
      <c r="H38" s="96" t="s">
        <v>27</v>
      </c>
    </row>
    <row r="39" spans="1:8" x14ac:dyDescent="0.3">
      <c r="A39" s="95"/>
      <c r="B39" s="42" t="s">
        <v>138</v>
      </c>
      <c r="C39" s="95"/>
      <c r="D39" s="44">
        <v>0</v>
      </c>
      <c r="E39" s="41"/>
      <c r="F39" s="41"/>
      <c r="G39" s="41"/>
      <c r="H39" s="96"/>
    </row>
    <row r="40" spans="1:8" x14ac:dyDescent="0.3">
      <c r="A40" s="95"/>
      <c r="B40" s="42" t="s">
        <v>139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140</v>
      </c>
      <c r="C41" s="95"/>
      <c r="D41" s="44">
        <v>1263.6654159161001</v>
      </c>
      <c r="E41" s="41"/>
      <c r="F41" s="41"/>
      <c r="G41" s="41"/>
      <c r="H41" s="96"/>
    </row>
    <row r="42" spans="1:8" ht="24.6" x14ac:dyDescent="0.3">
      <c r="A42" s="100" t="s">
        <v>27</v>
      </c>
      <c r="B42" s="94"/>
      <c r="C42" s="37"/>
      <c r="D42" s="43">
        <v>1256.6827898608999</v>
      </c>
      <c r="E42" s="41"/>
      <c r="F42" s="41"/>
      <c r="G42" s="41"/>
      <c r="H42" s="47"/>
    </row>
    <row r="43" spans="1:8" x14ac:dyDescent="0.3">
      <c r="A43" s="95" t="s">
        <v>149</v>
      </c>
      <c r="B43" s="42" t="s">
        <v>137</v>
      </c>
      <c r="C43" s="37"/>
      <c r="D43" s="43">
        <v>760.92963294437004</v>
      </c>
      <c r="E43" s="41"/>
      <c r="F43" s="41"/>
      <c r="G43" s="41"/>
      <c r="H43" s="47"/>
    </row>
    <row r="44" spans="1:8" x14ac:dyDescent="0.3">
      <c r="A44" s="95"/>
      <c r="B44" s="42" t="s">
        <v>138</v>
      </c>
      <c r="C44" s="37"/>
      <c r="D44" s="43">
        <v>495.75315691652997</v>
      </c>
      <c r="E44" s="41"/>
      <c r="F44" s="41"/>
      <c r="G44" s="41"/>
      <c r="H44" s="47"/>
    </row>
    <row r="45" spans="1:8" x14ac:dyDescent="0.3">
      <c r="A45" s="95"/>
      <c r="B45" s="42" t="s">
        <v>139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5"/>
      <c r="B46" s="42" t="s">
        <v>140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7" t="s">
        <v>105</v>
      </c>
      <c r="B47" s="98"/>
      <c r="C47" s="95" t="s">
        <v>148</v>
      </c>
      <c r="D47" s="44">
        <v>1256.6827898608999</v>
      </c>
      <c r="E47" s="41">
        <v>1.7</v>
      </c>
      <c r="F47" s="41" t="s">
        <v>144</v>
      </c>
      <c r="G47" s="44">
        <v>739.22517050641</v>
      </c>
      <c r="H47" s="47"/>
    </row>
    <row r="48" spans="1:8" x14ac:dyDescent="0.3">
      <c r="A48" s="99">
        <v>1</v>
      </c>
      <c r="B48" s="42" t="s">
        <v>137</v>
      </c>
      <c r="C48" s="95"/>
      <c r="D48" s="44">
        <v>760.92963294437004</v>
      </c>
      <c r="E48" s="41"/>
      <c r="F48" s="41"/>
      <c r="G48" s="41"/>
      <c r="H48" s="96" t="s">
        <v>27</v>
      </c>
    </row>
    <row r="49" spans="1:8" x14ac:dyDescent="0.3">
      <c r="A49" s="95"/>
      <c r="B49" s="42" t="s">
        <v>138</v>
      </c>
      <c r="C49" s="95"/>
      <c r="D49" s="44">
        <v>495.75315691652997</v>
      </c>
      <c r="E49" s="41"/>
      <c r="F49" s="41"/>
      <c r="G49" s="41"/>
      <c r="H49" s="96"/>
    </row>
    <row r="50" spans="1:8" x14ac:dyDescent="0.3">
      <c r="A50" s="95"/>
      <c r="B50" s="42" t="s">
        <v>139</v>
      </c>
      <c r="C50" s="95"/>
      <c r="D50" s="44">
        <v>0</v>
      </c>
      <c r="E50" s="41"/>
      <c r="F50" s="41"/>
      <c r="G50" s="41"/>
      <c r="H50" s="96"/>
    </row>
    <row r="51" spans="1:8" x14ac:dyDescent="0.3">
      <c r="A51" s="95"/>
      <c r="B51" s="42" t="s">
        <v>140</v>
      </c>
      <c r="C51" s="95"/>
      <c r="D51" s="44">
        <v>0</v>
      </c>
      <c r="E51" s="41"/>
      <c r="F51" s="41"/>
      <c r="G51" s="41"/>
      <c r="H51" s="96"/>
    </row>
    <row r="52" spans="1:8" ht="24.6" x14ac:dyDescent="0.3">
      <c r="A52" s="100" t="s">
        <v>107</v>
      </c>
      <c r="B52" s="94"/>
      <c r="C52" s="37"/>
      <c r="D52" s="43">
        <v>303.19447266257998</v>
      </c>
      <c r="E52" s="41"/>
      <c r="F52" s="41"/>
      <c r="G52" s="41"/>
      <c r="H52" s="47"/>
    </row>
    <row r="53" spans="1:8" x14ac:dyDescent="0.3">
      <c r="A53" s="95" t="s">
        <v>150</v>
      </c>
      <c r="B53" s="42" t="s">
        <v>137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5"/>
      <c r="B54" s="42" t="s">
        <v>138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5"/>
      <c r="B55" s="42" t="s">
        <v>139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5"/>
      <c r="B56" s="42" t="s">
        <v>140</v>
      </c>
      <c r="C56" s="37"/>
      <c r="D56" s="43">
        <v>303.19447266257998</v>
      </c>
      <c r="E56" s="41"/>
      <c r="F56" s="41"/>
      <c r="G56" s="41"/>
      <c r="H56" s="47"/>
    </row>
    <row r="57" spans="1:8" x14ac:dyDescent="0.3">
      <c r="A57" s="97" t="s">
        <v>109</v>
      </c>
      <c r="B57" s="98"/>
      <c r="C57" s="95" t="s">
        <v>148</v>
      </c>
      <c r="D57" s="44">
        <v>303.19447266257998</v>
      </c>
      <c r="E57" s="41">
        <v>1.7</v>
      </c>
      <c r="F57" s="41" t="s">
        <v>144</v>
      </c>
      <c r="G57" s="44">
        <v>178.34968980151999</v>
      </c>
      <c r="H57" s="47"/>
    </row>
    <row r="58" spans="1:8" x14ac:dyDescent="0.3">
      <c r="A58" s="99">
        <v>1</v>
      </c>
      <c r="B58" s="42" t="s">
        <v>137</v>
      </c>
      <c r="C58" s="95"/>
      <c r="D58" s="44">
        <v>0</v>
      </c>
      <c r="E58" s="41"/>
      <c r="F58" s="41"/>
      <c r="G58" s="41"/>
      <c r="H58" s="96" t="s">
        <v>27</v>
      </c>
    </row>
    <row r="59" spans="1:8" x14ac:dyDescent="0.3">
      <c r="A59" s="95"/>
      <c r="B59" s="42" t="s">
        <v>138</v>
      </c>
      <c r="C59" s="95"/>
      <c r="D59" s="44">
        <v>0</v>
      </c>
      <c r="E59" s="41"/>
      <c r="F59" s="41"/>
      <c r="G59" s="41"/>
      <c r="H59" s="96"/>
    </row>
    <row r="60" spans="1:8" x14ac:dyDescent="0.3">
      <c r="A60" s="95"/>
      <c r="B60" s="42" t="s">
        <v>139</v>
      </c>
      <c r="C60" s="95"/>
      <c r="D60" s="44">
        <v>0</v>
      </c>
      <c r="E60" s="41"/>
      <c r="F60" s="41"/>
      <c r="G60" s="41"/>
      <c r="H60" s="96"/>
    </row>
    <row r="61" spans="1:8" x14ac:dyDescent="0.3">
      <c r="A61" s="95"/>
      <c r="B61" s="42" t="s">
        <v>140</v>
      </c>
      <c r="C61" s="95"/>
      <c r="D61" s="44">
        <v>303.19447266257998</v>
      </c>
      <c r="E61" s="41"/>
      <c r="F61" s="41"/>
      <c r="G61" s="41"/>
      <c r="H61" s="96"/>
    </row>
    <row r="62" spans="1:8" ht="24.6" x14ac:dyDescent="0.3">
      <c r="A62" s="100" t="s">
        <v>112</v>
      </c>
      <c r="B62" s="94"/>
      <c r="C62" s="37"/>
      <c r="D62" s="43">
        <v>3400.0065639643999</v>
      </c>
      <c r="E62" s="41"/>
      <c r="F62" s="41"/>
      <c r="G62" s="41"/>
      <c r="H62" s="47"/>
    </row>
    <row r="63" spans="1:8" x14ac:dyDescent="0.3">
      <c r="A63" s="95" t="s">
        <v>151</v>
      </c>
      <c r="B63" s="42" t="s">
        <v>137</v>
      </c>
      <c r="C63" s="37"/>
      <c r="D63" s="43">
        <v>332.56706822870001</v>
      </c>
      <c r="E63" s="41"/>
      <c r="F63" s="41"/>
      <c r="G63" s="41"/>
      <c r="H63" s="47"/>
    </row>
    <row r="64" spans="1:8" x14ac:dyDescent="0.3">
      <c r="A64" s="95"/>
      <c r="B64" s="42" t="s">
        <v>138</v>
      </c>
      <c r="C64" s="37"/>
      <c r="D64" s="43">
        <v>13.899250080810001</v>
      </c>
      <c r="E64" s="41"/>
      <c r="F64" s="41"/>
      <c r="G64" s="41"/>
      <c r="H64" s="47"/>
    </row>
    <row r="65" spans="1:8" x14ac:dyDescent="0.3">
      <c r="A65" s="95"/>
      <c r="B65" s="42" t="s">
        <v>139</v>
      </c>
      <c r="C65" s="37"/>
      <c r="D65" s="43">
        <v>3053.5402456549</v>
      </c>
      <c r="E65" s="41"/>
      <c r="F65" s="41"/>
      <c r="G65" s="41"/>
      <c r="H65" s="47"/>
    </row>
    <row r="66" spans="1:8" x14ac:dyDescent="0.3">
      <c r="A66" s="95"/>
      <c r="B66" s="42" t="s">
        <v>140</v>
      </c>
      <c r="C66" s="37"/>
      <c r="D66" s="43">
        <v>0</v>
      </c>
      <c r="E66" s="41"/>
      <c r="F66" s="41"/>
      <c r="G66" s="41"/>
      <c r="H66" s="47"/>
    </row>
    <row r="67" spans="1:8" x14ac:dyDescent="0.3">
      <c r="A67" s="97" t="s">
        <v>114</v>
      </c>
      <c r="B67" s="98"/>
      <c r="C67" s="95" t="s">
        <v>153</v>
      </c>
      <c r="D67" s="44">
        <v>3400.0065639643999</v>
      </c>
      <c r="E67" s="41">
        <v>1</v>
      </c>
      <c r="F67" s="41" t="s">
        <v>152</v>
      </c>
      <c r="G67" s="44">
        <v>3400.0065639643999</v>
      </c>
      <c r="H67" s="47"/>
    </row>
    <row r="68" spans="1:8" x14ac:dyDescent="0.3">
      <c r="A68" s="99">
        <v>1</v>
      </c>
      <c r="B68" s="42" t="s">
        <v>137</v>
      </c>
      <c r="C68" s="95"/>
      <c r="D68" s="44">
        <v>332.56706822870001</v>
      </c>
      <c r="E68" s="41"/>
      <c r="F68" s="41"/>
      <c r="G68" s="41"/>
      <c r="H68" s="96" t="s">
        <v>29</v>
      </c>
    </row>
    <row r="69" spans="1:8" x14ac:dyDescent="0.3">
      <c r="A69" s="95"/>
      <c r="B69" s="42" t="s">
        <v>138</v>
      </c>
      <c r="C69" s="95"/>
      <c r="D69" s="44">
        <v>13.899250080810001</v>
      </c>
      <c r="E69" s="41"/>
      <c r="F69" s="41"/>
      <c r="G69" s="41"/>
      <c r="H69" s="96"/>
    </row>
    <row r="70" spans="1:8" x14ac:dyDescent="0.3">
      <c r="A70" s="95"/>
      <c r="B70" s="42" t="s">
        <v>139</v>
      </c>
      <c r="C70" s="95"/>
      <c r="D70" s="44">
        <v>3053.5402456549</v>
      </c>
      <c r="E70" s="41"/>
      <c r="F70" s="41"/>
      <c r="G70" s="41"/>
      <c r="H70" s="96"/>
    </row>
    <row r="71" spans="1:8" x14ac:dyDescent="0.3">
      <c r="A71" s="95"/>
      <c r="B71" s="42" t="s">
        <v>140</v>
      </c>
      <c r="C71" s="95"/>
      <c r="D71" s="44">
        <v>0</v>
      </c>
      <c r="E71" s="41"/>
      <c r="F71" s="41"/>
      <c r="G71" s="41"/>
      <c r="H71" s="96"/>
    </row>
    <row r="72" spans="1:8" ht="24.6" x14ac:dyDescent="0.3">
      <c r="A72" s="100" t="s">
        <v>62</v>
      </c>
      <c r="B72" s="94"/>
      <c r="C72" s="37"/>
      <c r="D72" s="43">
        <v>20.226336717835</v>
      </c>
      <c r="E72" s="41"/>
      <c r="F72" s="41"/>
      <c r="G72" s="41"/>
      <c r="H72" s="47"/>
    </row>
    <row r="73" spans="1:8" x14ac:dyDescent="0.3">
      <c r="A73" s="95" t="s">
        <v>154</v>
      </c>
      <c r="B73" s="42" t="s">
        <v>137</v>
      </c>
      <c r="C73" s="37"/>
      <c r="D73" s="43">
        <v>0</v>
      </c>
      <c r="E73" s="41"/>
      <c r="F73" s="41"/>
      <c r="G73" s="41"/>
      <c r="H73" s="47"/>
    </row>
    <row r="74" spans="1:8" x14ac:dyDescent="0.3">
      <c r="A74" s="95"/>
      <c r="B74" s="42" t="s">
        <v>138</v>
      </c>
      <c r="C74" s="37"/>
      <c r="D74" s="43">
        <v>0</v>
      </c>
      <c r="E74" s="41"/>
      <c r="F74" s="41"/>
      <c r="G74" s="41"/>
      <c r="H74" s="47"/>
    </row>
    <row r="75" spans="1:8" x14ac:dyDescent="0.3">
      <c r="A75" s="95"/>
      <c r="B75" s="42" t="s">
        <v>139</v>
      </c>
      <c r="C75" s="37"/>
      <c r="D75" s="43">
        <v>0</v>
      </c>
      <c r="E75" s="41"/>
      <c r="F75" s="41"/>
      <c r="G75" s="41"/>
      <c r="H75" s="47"/>
    </row>
    <row r="76" spans="1:8" x14ac:dyDescent="0.3">
      <c r="A76" s="95"/>
      <c r="B76" s="42" t="s">
        <v>140</v>
      </c>
      <c r="C76" s="37"/>
      <c r="D76" s="43">
        <v>0</v>
      </c>
      <c r="E76" s="41"/>
      <c r="F76" s="41"/>
      <c r="G76" s="41"/>
      <c r="H76" s="47"/>
    </row>
    <row r="77" spans="1:8" x14ac:dyDescent="0.3">
      <c r="A77" s="97" t="s">
        <v>117</v>
      </c>
      <c r="B77" s="98"/>
      <c r="C77" s="95" t="s">
        <v>153</v>
      </c>
      <c r="D77" s="44">
        <v>0</v>
      </c>
      <c r="E77" s="41">
        <v>1</v>
      </c>
      <c r="F77" s="41" t="s">
        <v>152</v>
      </c>
      <c r="G77" s="44">
        <v>0</v>
      </c>
      <c r="H77" s="47"/>
    </row>
    <row r="78" spans="1:8" x14ac:dyDescent="0.3">
      <c r="A78" s="99">
        <v>1</v>
      </c>
      <c r="B78" s="42" t="s">
        <v>137</v>
      </c>
      <c r="C78" s="95"/>
      <c r="D78" s="44">
        <v>0</v>
      </c>
      <c r="E78" s="41"/>
      <c r="F78" s="41"/>
      <c r="G78" s="41"/>
      <c r="H78" s="96" t="s">
        <v>29</v>
      </c>
    </row>
    <row r="79" spans="1:8" x14ac:dyDescent="0.3">
      <c r="A79" s="95"/>
      <c r="B79" s="42" t="s">
        <v>138</v>
      </c>
      <c r="C79" s="95"/>
      <c r="D79" s="44">
        <v>0</v>
      </c>
      <c r="E79" s="41"/>
      <c r="F79" s="41"/>
      <c r="G79" s="41"/>
      <c r="H79" s="96"/>
    </row>
    <row r="80" spans="1:8" x14ac:dyDescent="0.3">
      <c r="A80" s="95"/>
      <c r="B80" s="42" t="s">
        <v>139</v>
      </c>
      <c r="C80" s="95"/>
      <c r="D80" s="44">
        <v>0</v>
      </c>
      <c r="E80" s="41"/>
      <c r="F80" s="41"/>
      <c r="G80" s="41"/>
      <c r="H80" s="96"/>
    </row>
    <row r="81" spans="1:8" x14ac:dyDescent="0.3">
      <c r="A81" s="95"/>
      <c r="B81" s="42" t="s">
        <v>140</v>
      </c>
      <c r="C81" s="95"/>
      <c r="D81" s="44">
        <v>0</v>
      </c>
      <c r="E81" s="41"/>
      <c r="F81" s="41"/>
      <c r="G81" s="41"/>
      <c r="H81" s="96"/>
    </row>
    <row r="82" spans="1:8" x14ac:dyDescent="0.3">
      <c r="A82" s="95" t="s">
        <v>155</v>
      </c>
      <c r="B82" s="42" t="s">
        <v>137</v>
      </c>
      <c r="C82" s="37"/>
      <c r="D82" s="43">
        <v>0</v>
      </c>
      <c r="E82" s="41"/>
      <c r="F82" s="41"/>
      <c r="G82" s="41"/>
      <c r="H82" s="47"/>
    </row>
    <row r="83" spans="1:8" x14ac:dyDescent="0.3">
      <c r="A83" s="95"/>
      <c r="B83" s="42" t="s">
        <v>138</v>
      </c>
      <c r="C83" s="37"/>
      <c r="D83" s="43">
        <v>0</v>
      </c>
      <c r="E83" s="41"/>
      <c r="F83" s="41"/>
      <c r="G83" s="41"/>
      <c r="H83" s="47"/>
    </row>
    <row r="84" spans="1:8" x14ac:dyDescent="0.3">
      <c r="A84" s="95"/>
      <c r="B84" s="42" t="s">
        <v>139</v>
      </c>
      <c r="C84" s="37"/>
      <c r="D84" s="43">
        <v>0</v>
      </c>
      <c r="E84" s="41"/>
      <c r="F84" s="41"/>
      <c r="G84" s="41"/>
      <c r="H84" s="47"/>
    </row>
    <row r="85" spans="1:8" x14ac:dyDescent="0.3">
      <c r="A85" s="95"/>
      <c r="B85" s="42" t="s">
        <v>140</v>
      </c>
      <c r="C85" s="37"/>
      <c r="D85" s="43">
        <v>9.3411764705882003</v>
      </c>
      <c r="E85" s="41"/>
      <c r="F85" s="41"/>
      <c r="G85" s="41"/>
      <c r="H85" s="47"/>
    </row>
    <row r="86" spans="1:8" x14ac:dyDescent="0.3">
      <c r="A86" s="97" t="s">
        <v>121</v>
      </c>
      <c r="B86" s="98"/>
      <c r="C86" s="95" t="s">
        <v>145</v>
      </c>
      <c r="D86" s="44">
        <v>9.3411764705882003</v>
      </c>
      <c r="E86" s="41">
        <v>0.16</v>
      </c>
      <c r="F86" s="41" t="s">
        <v>144</v>
      </c>
      <c r="G86" s="44">
        <v>58.382352941176002</v>
      </c>
      <c r="H86" s="47"/>
    </row>
    <row r="87" spans="1:8" x14ac:dyDescent="0.3">
      <c r="A87" s="99">
        <v>1</v>
      </c>
      <c r="B87" s="42" t="s">
        <v>137</v>
      </c>
      <c r="C87" s="95"/>
      <c r="D87" s="44">
        <v>0</v>
      </c>
      <c r="E87" s="41"/>
      <c r="F87" s="41"/>
      <c r="G87" s="41"/>
      <c r="H87" s="96" t="s">
        <v>142</v>
      </c>
    </row>
    <row r="88" spans="1:8" x14ac:dyDescent="0.3">
      <c r="A88" s="95"/>
      <c r="B88" s="42" t="s">
        <v>138</v>
      </c>
      <c r="C88" s="95"/>
      <c r="D88" s="44">
        <v>0</v>
      </c>
      <c r="E88" s="41"/>
      <c r="F88" s="41"/>
      <c r="G88" s="41"/>
      <c r="H88" s="96"/>
    </row>
    <row r="89" spans="1:8" x14ac:dyDescent="0.3">
      <c r="A89" s="95"/>
      <c r="B89" s="42" t="s">
        <v>139</v>
      </c>
      <c r="C89" s="95"/>
      <c r="D89" s="44">
        <v>0</v>
      </c>
      <c r="E89" s="41"/>
      <c r="F89" s="41"/>
      <c r="G89" s="41"/>
      <c r="H89" s="96"/>
    </row>
    <row r="90" spans="1:8" x14ac:dyDescent="0.3">
      <c r="A90" s="95"/>
      <c r="B90" s="42" t="s">
        <v>140</v>
      </c>
      <c r="C90" s="95"/>
      <c r="D90" s="44">
        <v>9.3411764705882003</v>
      </c>
      <c r="E90" s="41"/>
      <c r="F90" s="41"/>
      <c r="G90" s="41"/>
      <c r="H90" s="96"/>
    </row>
    <row r="91" spans="1:8" x14ac:dyDescent="0.3">
      <c r="A91" s="95" t="s">
        <v>156</v>
      </c>
      <c r="B91" s="42" t="s">
        <v>137</v>
      </c>
      <c r="C91" s="37"/>
      <c r="D91" s="43">
        <v>0</v>
      </c>
      <c r="E91" s="41"/>
      <c r="F91" s="41"/>
      <c r="G91" s="41"/>
      <c r="H91" s="47"/>
    </row>
    <row r="92" spans="1:8" x14ac:dyDescent="0.3">
      <c r="A92" s="95"/>
      <c r="B92" s="42" t="s">
        <v>138</v>
      </c>
      <c r="C92" s="37"/>
      <c r="D92" s="43">
        <v>0</v>
      </c>
      <c r="E92" s="41"/>
      <c r="F92" s="41"/>
      <c r="G92" s="41"/>
      <c r="H92" s="47"/>
    </row>
    <row r="93" spans="1:8" x14ac:dyDescent="0.3">
      <c r="A93" s="95"/>
      <c r="B93" s="42" t="s">
        <v>139</v>
      </c>
      <c r="C93" s="37"/>
      <c r="D93" s="43">
        <v>0</v>
      </c>
      <c r="E93" s="41"/>
      <c r="F93" s="41"/>
      <c r="G93" s="41"/>
      <c r="H93" s="47"/>
    </row>
    <row r="94" spans="1:8" x14ac:dyDescent="0.3">
      <c r="A94" s="95"/>
      <c r="B94" s="42" t="s">
        <v>140</v>
      </c>
      <c r="C94" s="37"/>
      <c r="D94" s="43">
        <v>20.226336717835</v>
      </c>
      <c r="E94" s="41"/>
      <c r="F94" s="41"/>
      <c r="G94" s="41"/>
      <c r="H94" s="47"/>
    </row>
    <row r="95" spans="1:8" x14ac:dyDescent="0.3">
      <c r="A95" s="97" t="s">
        <v>126</v>
      </c>
      <c r="B95" s="98"/>
      <c r="C95" s="95" t="s">
        <v>157</v>
      </c>
      <c r="D95" s="44">
        <v>10.885160247247001</v>
      </c>
      <c r="E95" s="41">
        <v>0.36</v>
      </c>
      <c r="F95" s="41" t="s">
        <v>144</v>
      </c>
      <c r="G95" s="44">
        <v>30.236556242351998</v>
      </c>
      <c r="H95" s="47"/>
    </row>
    <row r="96" spans="1:8" x14ac:dyDescent="0.3">
      <c r="A96" s="99">
        <v>1</v>
      </c>
      <c r="B96" s="42" t="s">
        <v>137</v>
      </c>
      <c r="C96" s="95"/>
      <c r="D96" s="44">
        <v>0</v>
      </c>
      <c r="E96" s="41"/>
      <c r="F96" s="41"/>
      <c r="G96" s="41"/>
      <c r="H96" s="96" t="s">
        <v>31</v>
      </c>
    </row>
    <row r="97" spans="1:8" x14ac:dyDescent="0.3">
      <c r="A97" s="95"/>
      <c r="B97" s="42" t="s">
        <v>138</v>
      </c>
      <c r="C97" s="95"/>
      <c r="D97" s="44">
        <v>0</v>
      </c>
      <c r="E97" s="41"/>
      <c r="F97" s="41"/>
      <c r="G97" s="41"/>
      <c r="H97" s="96"/>
    </row>
    <row r="98" spans="1:8" x14ac:dyDescent="0.3">
      <c r="A98" s="95"/>
      <c r="B98" s="42" t="s">
        <v>139</v>
      </c>
      <c r="C98" s="95"/>
      <c r="D98" s="44">
        <v>0</v>
      </c>
      <c r="E98" s="41"/>
      <c r="F98" s="41"/>
      <c r="G98" s="41"/>
      <c r="H98" s="96"/>
    </row>
    <row r="99" spans="1:8" x14ac:dyDescent="0.3">
      <c r="A99" s="95"/>
      <c r="B99" s="42" t="s">
        <v>140</v>
      </c>
      <c r="C99" s="95"/>
      <c r="D99" s="44">
        <v>10.885160247247001</v>
      </c>
      <c r="E99" s="41"/>
      <c r="F99" s="41"/>
      <c r="G99" s="41"/>
      <c r="H99" s="96"/>
    </row>
    <row r="100" spans="1:8" ht="24.6" x14ac:dyDescent="0.3">
      <c r="A100" s="100" t="s">
        <v>74</v>
      </c>
      <c r="B100" s="94"/>
      <c r="C100" s="37"/>
      <c r="D100" s="43">
        <v>596.72399017893997</v>
      </c>
      <c r="E100" s="41"/>
      <c r="F100" s="41"/>
      <c r="G100" s="41"/>
      <c r="H100" s="47"/>
    </row>
    <row r="101" spans="1:8" x14ac:dyDescent="0.3">
      <c r="A101" s="95" t="s">
        <v>158</v>
      </c>
      <c r="B101" s="42" t="s">
        <v>137</v>
      </c>
      <c r="C101" s="37"/>
      <c r="D101" s="43">
        <v>0</v>
      </c>
      <c r="E101" s="41"/>
      <c r="F101" s="41"/>
      <c r="G101" s="41"/>
      <c r="H101" s="47"/>
    </row>
    <row r="102" spans="1:8" x14ac:dyDescent="0.3">
      <c r="A102" s="95"/>
      <c r="B102" s="42" t="s">
        <v>138</v>
      </c>
      <c r="C102" s="37"/>
      <c r="D102" s="43">
        <v>0</v>
      </c>
      <c r="E102" s="41"/>
      <c r="F102" s="41"/>
      <c r="G102" s="41"/>
      <c r="H102" s="47"/>
    </row>
    <row r="103" spans="1:8" x14ac:dyDescent="0.3">
      <c r="A103" s="95"/>
      <c r="B103" s="42" t="s">
        <v>139</v>
      </c>
      <c r="C103" s="37"/>
      <c r="D103" s="43">
        <v>0</v>
      </c>
      <c r="E103" s="41"/>
      <c r="F103" s="41"/>
      <c r="G103" s="41"/>
      <c r="H103" s="47"/>
    </row>
    <row r="104" spans="1:8" x14ac:dyDescent="0.3">
      <c r="A104" s="95"/>
      <c r="B104" s="42" t="s">
        <v>140</v>
      </c>
      <c r="C104" s="37"/>
      <c r="D104" s="43">
        <v>390.38</v>
      </c>
      <c r="E104" s="41"/>
      <c r="F104" s="41"/>
      <c r="G104" s="41"/>
      <c r="H104" s="47"/>
    </row>
    <row r="105" spans="1:8" x14ac:dyDescent="0.3">
      <c r="A105" s="97" t="s">
        <v>74</v>
      </c>
      <c r="B105" s="98"/>
      <c r="C105" s="95" t="s">
        <v>153</v>
      </c>
      <c r="D105" s="44">
        <v>390.38</v>
      </c>
      <c r="E105" s="41">
        <v>1</v>
      </c>
      <c r="F105" s="41" t="s">
        <v>152</v>
      </c>
      <c r="G105" s="44">
        <v>390.38</v>
      </c>
      <c r="H105" s="47"/>
    </row>
    <row r="106" spans="1:8" x14ac:dyDescent="0.3">
      <c r="A106" s="99">
        <v>1</v>
      </c>
      <c r="B106" s="42" t="s">
        <v>137</v>
      </c>
      <c r="C106" s="95"/>
      <c r="D106" s="44">
        <v>0</v>
      </c>
      <c r="E106" s="41"/>
      <c r="F106" s="41"/>
      <c r="G106" s="41"/>
      <c r="H106" s="96" t="s">
        <v>29</v>
      </c>
    </row>
    <row r="107" spans="1:8" x14ac:dyDescent="0.3">
      <c r="A107" s="95"/>
      <c r="B107" s="42" t="s">
        <v>138</v>
      </c>
      <c r="C107" s="95"/>
      <c r="D107" s="44">
        <v>0</v>
      </c>
      <c r="E107" s="41"/>
      <c r="F107" s="41"/>
      <c r="G107" s="41"/>
      <c r="H107" s="96"/>
    </row>
    <row r="108" spans="1:8" x14ac:dyDescent="0.3">
      <c r="A108" s="95"/>
      <c r="B108" s="42" t="s">
        <v>139</v>
      </c>
      <c r="C108" s="95"/>
      <c r="D108" s="44">
        <v>0</v>
      </c>
      <c r="E108" s="41"/>
      <c r="F108" s="41"/>
      <c r="G108" s="41"/>
      <c r="H108" s="96"/>
    </row>
    <row r="109" spans="1:8" x14ac:dyDescent="0.3">
      <c r="A109" s="95"/>
      <c r="B109" s="42" t="s">
        <v>140</v>
      </c>
      <c r="C109" s="95"/>
      <c r="D109" s="44">
        <v>390.38</v>
      </c>
      <c r="E109" s="41"/>
      <c r="F109" s="41"/>
      <c r="G109" s="41"/>
      <c r="H109" s="96"/>
    </row>
    <row r="110" spans="1:8" x14ac:dyDescent="0.3">
      <c r="A110" s="95" t="s">
        <v>159</v>
      </c>
      <c r="B110" s="42" t="s">
        <v>137</v>
      </c>
      <c r="C110" s="37"/>
      <c r="D110" s="43">
        <v>0</v>
      </c>
      <c r="E110" s="41"/>
      <c r="F110" s="41"/>
      <c r="G110" s="41"/>
      <c r="H110" s="47"/>
    </row>
    <row r="111" spans="1:8" x14ac:dyDescent="0.3">
      <c r="A111" s="95"/>
      <c r="B111" s="42" t="s">
        <v>138</v>
      </c>
      <c r="C111" s="37"/>
      <c r="D111" s="43">
        <v>0</v>
      </c>
      <c r="E111" s="41"/>
      <c r="F111" s="41"/>
      <c r="G111" s="41"/>
      <c r="H111" s="47"/>
    </row>
    <row r="112" spans="1:8" x14ac:dyDescent="0.3">
      <c r="A112" s="95"/>
      <c r="B112" s="42" t="s">
        <v>139</v>
      </c>
      <c r="C112" s="37"/>
      <c r="D112" s="43">
        <v>0</v>
      </c>
      <c r="E112" s="41"/>
      <c r="F112" s="41"/>
      <c r="G112" s="41"/>
      <c r="H112" s="47"/>
    </row>
    <row r="113" spans="1:8" x14ac:dyDescent="0.3">
      <c r="A113" s="95"/>
      <c r="B113" s="42" t="s">
        <v>140</v>
      </c>
      <c r="C113" s="37"/>
      <c r="D113" s="43">
        <v>596.72399017893997</v>
      </c>
      <c r="E113" s="41"/>
      <c r="F113" s="41"/>
      <c r="G113" s="41"/>
      <c r="H113" s="47"/>
    </row>
    <row r="114" spans="1:8" x14ac:dyDescent="0.3">
      <c r="A114" s="97" t="s">
        <v>74</v>
      </c>
      <c r="B114" s="98"/>
      <c r="C114" s="95" t="s">
        <v>157</v>
      </c>
      <c r="D114" s="44">
        <v>206.34399017894</v>
      </c>
      <c r="E114" s="41">
        <v>0.36</v>
      </c>
      <c r="F114" s="41" t="s">
        <v>144</v>
      </c>
      <c r="G114" s="44">
        <v>573.17775049705995</v>
      </c>
      <c r="H114" s="47"/>
    </row>
    <row r="115" spans="1:8" x14ac:dyDescent="0.3">
      <c r="A115" s="99">
        <v>1</v>
      </c>
      <c r="B115" s="42" t="s">
        <v>137</v>
      </c>
      <c r="C115" s="95"/>
      <c r="D115" s="44">
        <v>0</v>
      </c>
      <c r="E115" s="41"/>
      <c r="F115" s="41"/>
      <c r="G115" s="41"/>
      <c r="H115" s="96" t="s">
        <v>31</v>
      </c>
    </row>
    <row r="116" spans="1:8" x14ac:dyDescent="0.3">
      <c r="A116" s="95"/>
      <c r="B116" s="42" t="s">
        <v>138</v>
      </c>
      <c r="C116" s="95"/>
      <c r="D116" s="44">
        <v>0</v>
      </c>
      <c r="E116" s="41"/>
      <c r="F116" s="41"/>
      <c r="G116" s="41"/>
      <c r="H116" s="96"/>
    </row>
    <row r="117" spans="1:8" x14ac:dyDescent="0.3">
      <c r="A117" s="95"/>
      <c r="B117" s="42" t="s">
        <v>139</v>
      </c>
      <c r="C117" s="95"/>
      <c r="D117" s="44">
        <v>0</v>
      </c>
      <c r="E117" s="41"/>
      <c r="F117" s="41"/>
      <c r="G117" s="41"/>
      <c r="H117" s="96"/>
    </row>
    <row r="118" spans="1:8" x14ac:dyDescent="0.3">
      <c r="A118" s="95"/>
      <c r="B118" s="42" t="s">
        <v>140</v>
      </c>
      <c r="C118" s="95"/>
      <c r="D118" s="44">
        <v>206.34399017894</v>
      </c>
      <c r="E118" s="41"/>
      <c r="F118" s="41"/>
      <c r="G118" s="41"/>
      <c r="H118" s="96"/>
    </row>
    <row r="119" spans="1:8" ht="24.6" x14ac:dyDescent="0.3">
      <c r="A119" s="100" t="s">
        <v>31</v>
      </c>
      <c r="B119" s="94"/>
      <c r="C119" s="37"/>
      <c r="D119" s="43">
        <v>3579.8426013661001</v>
      </c>
      <c r="E119" s="41"/>
      <c r="F119" s="41"/>
      <c r="G119" s="41"/>
      <c r="H119" s="47"/>
    </row>
    <row r="120" spans="1:8" x14ac:dyDescent="0.3">
      <c r="A120" s="95" t="s">
        <v>160</v>
      </c>
      <c r="B120" s="42" t="s">
        <v>137</v>
      </c>
      <c r="C120" s="37"/>
      <c r="D120" s="43">
        <v>3351.5943974317001</v>
      </c>
      <c r="E120" s="41"/>
      <c r="F120" s="41"/>
      <c r="G120" s="41"/>
      <c r="H120" s="47"/>
    </row>
    <row r="121" spans="1:8" x14ac:dyDescent="0.3">
      <c r="A121" s="95"/>
      <c r="B121" s="42" t="s">
        <v>138</v>
      </c>
      <c r="C121" s="37"/>
      <c r="D121" s="43">
        <v>228.24820393445</v>
      </c>
      <c r="E121" s="41"/>
      <c r="F121" s="41"/>
      <c r="G121" s="41"/>
      <c r="H121" s="47"/>
    </row>
    <row r="122" spans="1:8" x14ac:dyDescent="0.3">
      <c r="A122" s="95"/>
      <c r="B122" s="42" t="s">
        <v>139</v>
      </c>
      <c r="C122" s="37"/>
      <c r="D122" s="43">
        <v>0</v>
      </c>
      <c r="E122" s="41"/>
      <c r="F122" s="41"/>
      <c r="G122" s="41"/>
      <c r="H122" s="47"/>
    </row>
    <row r="123" spans="1:8" x14ac:dyDescent="0.3">
      <c r="A123" s="95"/>
      <c r="B123" s="42" t="s">
        <v>140</v>
      </c>
      <c r="C123" s="37"/>
      <c r="D123" s="43">
        <v>0</v>
      </c>
      <c r="E123" s="41"/>
      <c r="F123" s="41"/>
      <c r="G123" s="41"/>
      <c r="H123" s="47"/>
    </row>
    <row r="124" spans="1:8" x14ac:dyDescent="0.3">
      <c r="A124" s="97" t="s">
        <v>124</v>
      </c>
      <c r="B124" s="98"/>
      <c r="C124" s="95" t="s">
        <v>157</v>
      </c>
      <c r="D124" s="44">
        <v>3579.8426013661001</v>
      </c>
      <c r="E124" s="41">
        <v>0.36</v>
      </c>
      <c r="F124" s="41" t="s">
        <v>144</v>
      </c>
      <c r="G124" s="44">
        <v>9944.007226017</v>
      </c>
      <c r="H124" s="47"/>
    </row>
    <row r="125" spans="1:8" x14ac:dyDescent="0.3">
      <c r="A125" s="99">
        <v>1</v>
      </c>
      <c r="B125" s="42" t="s">
        <v>137</v>
      </c>
      <c r="C125" s="95"/>
      <c r="D125" s="44">
        <v>3351.5943974317001</v>
      </c>
      <c r="E125" s="41"/>
      <c r="F125" s="41"/>
      <c r="G125" s="41"/>
      <c r="H125" s="96" t="s">
        <v>31</v>
      </c>
    </row>
    <row r="126" spans="1:8" x14ac:dyDescent="0.3">
      <c r="A126" s="95"/>
      <c r="B126" s="42" t="s">
        <v>138</v>
      </c>
      <c r="C126" s="95"/>
      <c r="D126" s="44">
        <v>228.24820393445</v>
      </c>
      <c r="E126" s="41"/>
      <c r="F126" s="41"/>
      <c r="G126" s="41"/>
      <c r="H126" s="96"/>
    </row>
    <row r="127" spans="1:8" x14ac:dyDescent="0.3">
      <c r="A127" s="95"/>
      <c r="B127" s="42" t="s">
        <v>139</v>
      </c>
      <c r="C127" s="95"/>
      <c r="D127" s="44">
        <v>0</v>
      </c>
      <c r="E127" s="41"/>
      <c r="F127" s="41"/>
      <c r="G127" s="41"/>
      <c r="H127" s="96"/>
    </row>
    <row r="128" spans="1:8" x14ac:dyDescent="0.3">
      <c r="A128" s="95"/>
      <c r="B128" s="42" t="s">
        <v>140</v>
      </c>
      <c r="C128" s="95"/>
      <c r="D128" s="44">
        <v>0</v>
      </c>
      <c r="E128" s="41"/>
      <c r="F128" s="41"/>
      <c r="G128" s="41"/>
      <c r="H128" s="96"/>
    </row>
    <row r="129" spans="1:8" x14ac:dyDescent="0.3">
      <c r="A129" s="46"/>
      <c r="C129" s="46"/>
      <c r="D129" s="40"/>
      <c r="E129" s="40"/>
      <c r="F129" s="40"/>
      <c r="G129" s="40"/>
      <c r="H129" s="49"/>
    </row>
    <row r="131" spans="1:8" x14ac:dyDescent="0.3">
      <c r="A131" s="101" t="s">
        <v>161</v>
      </c>
      <c r="B131" s="101"/>
      <c r="C131" s="101"/>
      <c r="D131" s="101"/>
      <c r="E131" s="101"/>
      <c r="F131" s="101"/>
      <c r="G131" s="101"/>
      <c r="H131" s="101"/>
    </row>
    <row r="132" spans="1:8" x14ac:dyDescent="0.3">
      <c r="A132" s="101" t="s">
        <v>162</v>
      </c>
      <c r="B132" s="101"/>
      <c r="C132" s="101"/>
      <c r="D132" s="101"/>
      <c r="E132" s="101"/>
      <c r="F132" s="101"/>
      <c r="G132" s="101"/>
      <c r="H132" s="101"/>
    </row>
  </sheetData>
  <mergeCells count="78">
    <mergeCell ref="A131:H131"/>
    <mergeCell ref="A132:H132"/>
    <mergeCell ref="A119:B119"/>
    <mergeCell ref="A120:A123"/>
    <mergeCell ref="A124:B124"/>
    <mergeCell ref="H125:H128"/>
    <mergeCell ref="C124:C128"/>
    <mergeCell ref="A125:A128"/>
    <mergeCell ref="A110:A113"/>
    <mergeCell ref="A114:B114"/>
    <mergeCell ref="H115:H118"/>
    <mergeCell ref="C114:C118"/>
    <mergeCell ref="A115:A118"/>
    <mergeCell ref="A100:B100"/>
    <mergeCell ref="A101:A104"/>
    <mergeCell ref="A105:B105"/>
    <mergeCell ref="H106:H109"/>
    <mergeCell ref="C105:C109"/>
    <mergeCell ref="A106:A109"/>
    <mergeCell ref="A91:A94"/>
    <mergeCell ref="A95:B95"/>
    <mergeCell ref="H96:H99"/>
    <mergeCell ref="C95:C99"/>
    <mergeCell ref="A96:A99"/>
    <mergeCell ref="A82:A85"/>
    <mergeCell ref="A86:B86"/>
    <mergeCell ref="H87:H90"/>
    <mergeCell ref="C86:C90"/>
    <mergeCell ref="A87:A90"/>
    <mergeCell ref="A72:B72"/>
    <mergeCell ref="A73:A76"/>
    <mergeCell ref="A77:B77"/>
    <mergeCell ref="H78:H81"/>
    <mergeCell ref="C77:C81"/>
    <mergeCell ref="A78:A81"/>
    <mergeCell ref="A62:B62"/>
    <mergeCell ref="A63:A66"/>
    <mergeCell ref="A67:B67"/>
    <mergeCell ref="H68:H71"/>
    <mergeCell ref="C67:C71"/>
    <mergeCell ref="A68:A71"/>
    <mergeCell ref="A52:B52"/>
    <mergeCell ref="A53:A56"/>
    <mergeCell ref="A57:B57"/>
    <mergeCell ref="H58:H61"/>
    <mergeCell ref="C57:C61"/>
    <mergeCell ref="A58:A61"/>
    <mergeCell ref="A43:A46"/>
    <mergeCell ref="A47:B47"/>
    <mergeCell ref="H48:H51"/>
    <mergeCell ref="C47:C51"/>
    <mergeCell ref="A48:A51"/>
    <mergeCell ref="A37:B37"/>
    <mergeCell ref="H38:H41"/>
    <mergeCell ref="C37:C41"/>
    <mergeCell ref="A38:A41"/>
    <mergeCell ref="A42:B42"/>
    <mergeCell ref="A28:B28"/>
    <mergeCell ref="H29:H32"/>
    <mergeCell ref="C28:C32"/>
    <mergeCell ref="A29:A32"/>
    <mergeCell ref="A33:A36"/>
    <mergeCell ref="A19:A22"/>
    <mergeCell ref="A23:B23"/>
    <mergeCell ref="H24:H27"/>
    <mergeCell ref="C23:C27"/>
    <mergeCell ref="A24:A27"/>
    <mergeCell ref="A13:B13"/>
    <mergeCell ref="H14:H17"/>
    <mergeCell ref="C13:C17"/>
    <mergeCell ref="A14:A17"/>
    <mergeCell ref="A18:B18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I13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163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164</v>
      </c>
      <c r="B3" s="6" t="s">
        <v>165</v>
      </c>
      <c r="C3" s="6" t="s">
        <v>166</v>
      </c>
      <c r="D3" s="6" t="s">
        <v>167</v>
      </c>
      <c r="E3" s="6" t="s">
        <v>168</v>
      </c>
      <c r="F3" s="6" t="s">
        <v>169</v>
      </c>
      <c r="G3" s="6" t="s">
        <v>170</v>
      </c>
      <c r="H3" s="6" t="s">
        <v>171</v>
      </c>
    </row>
    <row r="4" spans="1:8" ht="39" customHeight="1" x14ac:dyDescent="0.3">
      <c r="A4" s="25" t="s">
        <v>172</v>
      </c>
      <c r="B4" s="26" t="s">
        <v>144</v>
      </c>
      <c r="C4" s="27">
        <v>5.8283119658120004</v>
      </c>
      <c r="D4" s="27">
        <v>222.07854046447</v>
      </c>
      <c r="E4" s="26">
        <v>10</v>
      </c>
      <c r="F4" s="26"/>
      <c r="G4" s="27">
        <v>1294.3430147391</v>
      </c>
      <c r="H4" s="28"/>
    </row>
    <row r="5" spans="1:8" ht="39" customHeight="1" x14ac:dyDescent="0.3">
      <c r="A5" s="25" t="s">
        <v>173</v>
      </c>
      <c r="B5" s="26" t="s">
        <v>152</v>
      </c>
      <c r="C5" s="27">
        <v>39.957264957264996</v>
      </c>
      <c r="D5" s="27">
        <v>25.632087662364999</v>
      </c>
      <c r="E5" s="26">
        <v>10</v>
      </c>
      <c r="F5" s="26"/>
      <c r="G5" s="27">
        <v>1024.188118133</v>
      </c>
      <c r="H5" s="28"/>
    </row>
    <row r="6" spans="1:8" ht="39" customHeight="1" x14ac:dyDescent="0.3">
      <c r="A6" s="25" t="s">
        <v>174</v>
      </c>
      <c r="B6" s="26" t="s">
        <v>152</v>
      </c>
      <c r="C6" s="27">
        <v>19.978632478632001</v>
      </c>
      <c r="D6" s="27">
        <v>997.73280243982003</v>
      </c>
      <c r="E6" s="26">
        <v>10</v>
      </c>
      <c r="F6" s="26"/>
      <c r="G6" s="27">
        <v>19933.336971821001</v>
      </c>
      <c r="H6" s="28"/>
    </row>
    <row r="7" spans="1:8" ht="39" customHeight="1" x14ac:dyDescent="0.3">
      <c r="A7" s="25" t="s">
        <v>175</v>
      </c>
      <c r="B7" s="26" t="s">
        <v>152</v>
      </c>
      <c r="C7" s="27">
        <v>1</v>
      </c>
      <c r="D7" s="27">
        <v>3053.5353739730999</v>
      </c>
      <c r="E7" s="26" t="s">
        <v>176</v>
      </c>
      <c r="F7" s="26"/>
      <c r="G7" s="27">
        <v>3053.5353739730999</v>
      </c>
      <c r="H7" s="28"/>
    </row>
    <row r="8" spans="1:8" ht="39" customHeight="1" x14ac:dyDescent="0.3">
      <c r="A8" s="25" t="s">
        <v>177</v>
      </c>
      <c r="B8" s="26" t="s">
        <v>144</v>
      </c>
      <c r="C8" s="27">
        <v>0.81411764705881995</v>
      </c>
      <c r="D8" s="27">
        <v>1662.7573397988001</v>
      </c>
      <c r="E8" s="26">
        <v>0.4</v>
      </c>
      <c r="F8" s="26"/>
      <c r="G8" s="27">
        <v>1353.6800931068001</v>
      </c>
      <c r="H8" s="28"/>
    </row>
    <row r="9" spans="1:8" ht="39" customHeight="1" x14ac:dyDescent="0.3">
      <c r="A9" s="25" t="s">
        <v>178</v>
      </c>
      <c r="B9" s="26" t="s">
        <v>144</v>
      </c>
      <c r="C9" s="27">
        <v>4.7058823529412E-2</v>
      </c>
      <c r="D9" s="27">
        <v>1363.9187907776</v>
      </c>
      <c r="E9" s="26">
        <v>0.4</v>
      </c>
      <c r="F9" s="26"/>
      <c r="G9" s="27">
        <v>64.184413683651997</v>
      </c>
      <c r="H9" s="28"/>
    </row>
    <row r="10" spans="1:8" ht="39" customHeight="1" x14ac:dyDescent="0.3">
      <c r="A10" s="25" t="s">
        <v>179</v>
      </c>
      <c r="B10" s="26" t="s">
        <v>144</v>
      </c>
      <c r="C10" s="27">
        <v>0.71058823529411996</v>
      </c>
      <c r="D10" s="27">
        <v>1049.6719013825</v>
      </c>
      <c r="E10" s="26">
        <v>0.4</v>
      </c>
      <c r="F10" s="26"/>
      <c r="G10" s="27">
        <v>745.88450404120999</v>
      </c>
      <c r="H10" s="28"/>
    </row>
    <row r="11" spans="1:8" ht="39" customHeight="1" x14ac:dyDescent="0.3">
      <c r="A11" s="25" t="s">
        <v>180</v>
      </c>
      <c r="B11" s="26" t="s">
        <v>144</v>
      </c>
      <c r="C11" s="27">
        <v>0.16</v>
      </c>
      <c r="D11" s="27">
        <v>6808.6826035618997</v>
      </c>
      <c r="E11" s="26">
        <v>0.4</v>
      </c>
      <c r="F11" s="26"/>
      <c r="G11" s="27">
        <v>1089.3892165699001</v>
      </c>
      <c r="H11" s="28"/>
    </row>
    <row r="12" spans="1:8" ht="39" customHeight="1" x14ac:dyDescent="0.3">
      <c r="A12" s="25" t="s">
        <v>181</v>
      </c>
      <c r="B12" s="26" t="s">
        <v>144</v>
      </c>
      <c r="C12" s="27">
        <v>0.51693750000000005</v>
      </c>
      <c r="D12" s="27">
        <v>5103.9171675885</v>
      </c>
      <c r="E12" s="26">
        <v>6</v>
      </c>
      <c r="F12" s="26"/>
      <c r="G12" s="27">
        <v>2638.4061808203001</v>
      </c>
      <c r="H12" s="28"/>
    </row>
    <row r="13" spans="1:8" ht="39" customHeight="1" x14ac:dyDescent="0.3">
      <c r="A13" s="25" t="s">
        <v>182</v>
      </c>
      <c r="B13" s="26" t="s">
        <v>144</v>
      </c>
      <c r="C13" s="27">
        <v>0.15075</v>
      </c>
      <c r="D13" s="27">
        <v>818.22700652441995</v>
      </c>
      <c r="E13" s="26">
        <v>6</v>
      </c>
      <c r="F13" s="26"/>
      <c r="G13" s="27">
        <v>123.34772123355999</v>
      </c>
      <c r="H13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4"/>
  <sheetViews>
    <sheetView zoomScale="90" zoomScaleNormal="90" workbookViewId="0">
      <selection activeCell="C18" sqref="C18:C19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198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6455.8588235294001</v>
      </c>
      <c r="E25" s="20">
        <v>413.36470588234999</v>
      </c>
      <c r="F25" s="20">
        <v>0</v>
      </c>
      <c r="G25" s="20">
        <v>0</v>
      </c>
      <c r="H25" s="20">
        <v>6869.2235294118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13270.407706460001</v>
      </c>
      <c r="E26" s="20">
        <v>230.69062093856999</v>
      </c>
      <c r="F26" s="20">
        <v>0</v>
      </c>
      <c r="G26" s="20">
        <v>0</v>
      </c>
      <c r="H26" s="20">
        <v>13501.098327398</v>
      </c>
    </row>
    <row r="27" spans="1:8" ht="31.2" x14ac:dyDescent="0.3">
      <c r="A27" s="6">
        <v>3</v>
      </c>
      <c r="B27" s="6" t="s">
        <v>28</v>
      </c>
      <c r="C27" s="32" t="s">
        <v>29</v>
      </c>
      <c r="D27" s="20">
        <v>332.56706822870001</v>
      </c>
      <c r="E27" s="20">
        <v>13.899250080810001</v>
      </c>
      <c r="F27" s="20">
        <v>3053.5402456549</v>
      </c>
      <c r="G27" s="20">
        <v>0</v>
      </c>
      <c r="H27" s="20">
        <v>3400.0065639643999</v>
      </c>
    </row>
    <row r="28" spans="1:8" ht="31.2" x14ac:dyDescent="0.3">
      <c r="A28" s="6">
        <v>4</v>
      </c>
      <c r="B28" s="6" t="s">
        <v>30</v>
      </c>
      <c r="C28" s="32" t="s">
        <v>31</v>
      </c>
      <c r="D28" s="20">
        <v>3351.5943974317001</v>
      </c>
      <c r="E28" s="20">
        <v>228.24820393445</v>
      </c>
      <c r="F28" s="20">
        <v>0</v>
      </c>
      <c r="G28" s="20">
        <v>0</v>
      </c>
      <c r="H28" s="20">
        <v>3579.8426013661001</v>
      </c>
    </row>
    <row r="29" spans="1:8" ht="17.100000000000001" customHeight="1" x14ac:dyDescent="0.3">
      <c r="A29" s="6"/>
      <c r="B29" s="9"/>
      <c r="C29" s="9" t="s">
        <v>32</v>
      </c>
      <c r="D29" s="20">
        <v>23410.42799565</v>
      </c>
      <c r="E29" s="20">
        <v>886.20278083617995</v>
      </c>
      <c r="F29" s="20">
        <v>3053.5402456549</v>
      </c>
      <c r="G29" s="20">
        <v>0</v>
      </c>
      <c r="H29" s="20">
        <v>27350.171022140999</v>
      </c>
    </row>
    <row r="30" spans="1:8" ht="17.100000000000001" customHeight="1" x14ac:dyDescent="0.3">
      <c r="A30" s="6"/>
      <c r="B30" s="9"/>
      <c r="C30" s="10" t="s">
        <v>33</v>
      </c>
      <c r="D30" s="20"/>
      <c r="E30" s="20"/>
      <c r="F30" s="20"/>
      <c r="G30" s="20"/>
      <c r="H30" s="20"/>
    </row>
    <row r="31" spans="1:8" s="14" customFormat="1" x14ac:dyDescent="0.3">
      <c r="A31" s="21"/>
      <c r="B31" s="21"/>
      <c r="C31" s="22"/>
      <c r="D31" s="20"/>
      <c r="E31" s="20"/>
      <c r="F31" s="20"/>
      <c r="G31" s="20"/>
      <c r="H31" s="20">
        <f>SUM(D31:G31)</f>
        <v>0</v>
      </c>
    </row>
    <row r="32" spans="1:8" ht="17.100000000000001" customHeight="1" x14ac:dyDescent="0.3">
      <c r="A32" s="6"/>
      <c r="B32" s="9"/>
      <c r="C32" s="9" t="s">
        <v>34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7.100000000000001" customHeight="1" x14ac:dyDescent="0.3">
      <c r="A33" s="13"/>
      <c r="B33" s="9"/>
      <c r="C33" s="11" t="s">
        <v>35</v>
      </c>
      <c r="D33" s="20"/>
      <c r="E33" s="20"/>
      <c r="F33" s="20"/>
      <c r="G33" s="20"/>
      <c r="H33" s="20"/>
    </row>
    <row r="34" spans="1:8" x14ac:dyDescent="0.3">
      <c r="A34" s="13"/>
      <c r="B34" s="6"/>
      <c r="C34" s="12"/>
      <c r="D34" s="20"/>
      <c r="E34" s="20"/>
      <c r="F34" s="20"/>
      <c r="G34" s="20"/>
      <c r="H34" s="20">
        <f>SUM(D34:G34)</f>
        <v>0</v>
      </c>
    </row>
    <row r="35" spans="1:8" ht="17.100000000000001" customHeight="1" x14ac:dyDescent="0.3">
      <c r="A35" s="6"/>
      <c r="B35" s="9"/>
      <c r="C35" s="11" t="s">
        <v>36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17.100000000000001" customHeight="1" x14ac:dyDescent="0.3">
      <c r="A36" s="6"/>
      <c r="B36" s="9"/>
      <c r="C36" s="10" t="s">
        <v>37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7.100000000000001" customHeight="1" x14ac:dyDescent="0.3">
      <c r="A38" s="6"/>
      <c r="B38" s="9"/>
      <c r="C38" s="9" t="s">
        <v>38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33.9" customHeight="1" x14ac:dyDescent="0.3">
      <c r="A39" s="6"/>
      <c r="B39" s="9"/>
      <c r="C39" s="10" t="s">
        <v>39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7.100000000000001" customHeight="1" x14ac:dyDescent="0.3">
      <c r="A41" s="6"/>
      <c r="B41" s="9"/>
      <c r="C41" s="9" t="s">
        <v>40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7.100000000000001" customHeight="1" x14ac:dyDescent="0.3">
      <c r="A42" s="6"/>
      <c r="B42" s="9"/>
      <c r="C42" s="10" t="s">
        <v>41</v>
      </c>
      <c r="D42" s="20"/>
      <c r="E42" s="20"/>
      <c r="F42" s="20"/>
      <c r="G42" s="20"/>
      <c r="H42" s="20"/>
    </row>
    <row r="43" spans="1:8" s="14" customFormat="1" x14ac:dyDescent="0.3">
      <c r="A43" s="21"/>
      <c r="B43" s="21"/>
      <c r="C43" s="22"/>
      <c r="D43" s="20"/>
      <c r="E43" s="20"/>
      <c r="F43" s="20"/>
      <c r="G43" s="20"/>
      <c r="H43" s="20">
        <f>SUM(D43:G43)</f>
        <v>0</v>
      </c>
    </row>
    <row r="44" spans="1:8" ht="17.100000000000001" customHeight="1" x14ac:dyDescent="0.3">
      <c r="A44" s="6"/>
      <c r="B44" s="9"/>
      <c r="C44" s="9" t="s">
        <v>42</v>
      </c>
      <c r="D44" s="20">
        <f>SUM(D43:D43)</f>
        <v>0</v>
      </c>
      <c r="E44" s="20">
        <f>SUM(E43:E43)</f>
        <v>0</v>
      </c>
      <c r="F44" s="20">
        <f>SUM(F43:F43)</f>
        <v>0</v>
      </c>
      <c r="G44" s="20">
        <f>SUM(G43:G43)</f>
        <v>0</v>
      </c>
      <c r="H44" s="20">
        <f>SUM(D44:G44)</f>
        <v>0</v>
      </c>
    </row>
    <row r="45" spans="1:8" ht="17.100000000000001" customHeight="1" x14ac:dyDescent="0.3">
      <c r="A45" s="6"/>
      <c r="B45" s="9"/>
      <c r="C45" s="9" t="s">
        <v>43</v>
      </c>
      <c r="D45" s="20">
        <v>23410.42799565</v>
      </c>
      <c r="E45" s="20">
        <v>886.20278083617995</v>
      </c>
      <c r="F45" s="20">
        <v>3053.5402456549</v>
      </c>
      <c r="G45" s="20">
        <v>0</v>
      </c>
      <c r="H45" s="20">
        <v>27350.171022140999</v>
      </c>
    </row>
    <row r="46" spans="1:8" ht="17.100000000000001" customHeight="1" x14ac:dyDescent="0.3">
      <c r="A46" s="6"/>
      <c r="B46" s="9"/>
      <c r="C46" s="10" t="s">
        <v>44</v>
      </c>
      <c r="D46" s="20"/>
      <c r="E46" s="20"/>
      <c r="F46" s="20"/>
      <c r="G46" s="20"/>
      <c r="H46" s="20"/>
    </row>
    <row r="47" spans="1:8" ht="31.2" x14ac:dyDescent="0.3">
      <c r="A47" s="6">
        <v>5</v>
      </c>
      <c r="B47" s="6" t="s">
        <v>45</v>
      </c>
      <c r="C47" s="32" t="s">
        <v>46</v>
      </c>
      <c r="D47" s="20">
        <v>129.11717647059001</v>
      </c>
      <c r="E47" s="20">
        <v>8.2672941176471006</v>
      </c>
      <c r="F47" s="20">
        <v>0</v>
      </c>
      <c r="G47" s="20">
        <v>0</v>
      </c>
      <c r="H47" s="20">
        <v>137.38447058823999</v>
      </c>
    </row>
    <row r="48" spans="1:8" ht="31.2" x14ac:dyDescent="0.3">
      <c r="A48" s="6">
        <v>6</v>
      </c>
      <c r="B48" s="6" t="s">
        <v>45</v>
      </c>
      <c r="C48" s="32" t="s">
        <v>47</v>
      </c>
      <c r="D48" s="20">
        <v>331.76019266150001</v>
      </c>
      <c r="E48" s="20">
        <v>5.7672655234640997</v>
      </c>
      <c r="F48" s="20">
        <v>0</v>
      </c>
      <c r="G48" s="20">
        <v>0</v>
      </c>
      <c r="H48" s="20">
        <v>337.52745818495998</v>
      </c>
    </row>
    <row r="49" spans="1:8" ht="31.2" x14ac:dyDescent="0.3">
      <c r="A49" s="6">
        <v>7</v>
      </c>
      <c r="B49" s="6" t="s">
        <v>45</v>
      </c>
      <c r="C49" s="32" t="s">
        <v>48</v>
      </c>
      <c r="D49" s="20">
        <v>8.3141767057175002</v>
      </c>
      <c r="E49" s="20">
        <v>0.34748125202024999</v>
      </c>
      <c r="F49" s="20">
        <v>0</v>
      </c>
      <c r="G49" s="20">
        <v>0</v>
      </c>
      <c r="H49" s="20">
        <v>8.6616579577378001</v>
      </c>
    </row>
    <row r="50" spans="1:8" ht="31.2" x14ac:dyDescent="0.3">
      <c r="A50" s="6">
        <v>8</v>
      </c>
      <c r="B50" s="6" t="s">
        <v>45</v>
      </c>
      <c r="C50" s="32" t="s">
        <v>49</v>
      </c>
      <c r="D50" s="20">
        <v>67.031887948632999</v>
      </c>
      <c r="E50" s="20">
        <v>4.564964078689</v>
      </c>
      <c r="F50" s="20">
        <v>0</v>
      </c>
      <c r="G50" s="20">
        <v>0</v>
      </c>
      <c r="H50" s="20">
        <v>71.596852027322001</v>
      </c>
    </row>
    <row r="51" spans="1:8" ht="17.100000000000001" customHeight="1" x14ac:dyDescent="0.3">
      <c r="A51" s="6"/>
      <c r="B51" s="9"/>
      <c r="C51" s="9" t="s">
        <v>50</v>
      </c>
      <c r="D51" s="20">
        <v>536.22343378643995</v>
      </c>
      <c r="E51" s="20">
        <v>18.94700497182</v>
      </c>
      <c r="F51" s="20">
        <v>0</v>
      </c>
      <c r="G51" s="20">
        <v>0</v>
      </c>
      <c r="H51" s="20">
        <v>555.17043875826005</v>
      </c>
    </row>
    <row r="52" spans="1:8" ht="17.100000000000001" customHeight="1" x14ac:dyDescent="0.3">
      <c r="A52" s="6"/>
      <c r="B52" s="9"/>
      <c r="C52" s="9" t="s">
        <v>51</v>
      </c>
      <c r="D52" s="20">
        <v>23946.651429435999</v>
      </c>
      <c r="E52" s="20">
        <v>905.14978580800005</v>
      </c>
      <c r="F52" s="20">
        <v>3053.5402456549</v>
      </c>
      <c r="G52" s="20">
        <v>0</v>
      </c>
      <c r="H52" s="20">
        <v>27905.341460898999</v>
      </c>
    </row>
    <row r="53" spans="1:8" ht="17.100000000000001" customHeight="1" x14ac:dyDescent="0.3">
      <c r="A53" s="6"/>
      <c r="B53" s="9"/>
      <c r="C53" s="9" t="s">
        <v>52</v>
      </c>
      <c r="D53" s="20"/>
      <c r="E53" s="20"/>
      <c r="F53" s="20"/>
      <c r="G53" s="20"/>
      <c r="H53" s="20"/>
    </row>
    <row r="54" spans="1:8" ht="31.2" x14ac:dyDescent="0.3">
      <c r="A54" s="6">
        <v>9</v>
      </c>
      <c r="B54" s="6" t="s">
        <v>53</v>
      </c>
      <c r="C54" s="7" t="s">
        <v>54</v>
      </c>
      <c r="D54" s="20">
        <v>171.8678736</v>
      </c>
      <c r="E54" s="20">
        <v>11.004595200000001</v>
      </c>
      <c r="F54" s="20">
        <v>0</v>
      </c>
      <c r="G54" s="20">
        <v>6.1411764705882002</v>
      </c>
      <c r="H54" s="20">
        <v>189.01364527058999</v>
      </c>
    </row>
    <row r="55" spans="1:8" ht="31.2" x14ac:dyDescent="0.3">
      <c r="A55" s="6">
        <v>10</v>
      </c>
      <c r="B55" s="6" t="s">
        <v>55</v>
      </c>
      <c r="C55" s="7" t="s">
        <v>27</v>
      </c>
      <c r="D55" s="20">
        <v>0</v>
      </c>
      <c r="E55" s="20">
        <v>0</v>
      </c>
      <c r="F55" s="20">
        <v>0</v>
      </c>
      <c r="G55" s="20">
        <v>317.05717872819997</v>
      </c>
      <c r="H55" s="20">
        <v>317.05717872819997</v>
      </c>
    </row>
    <row r="56" spans="1:8" ht="31.2" x14ac:dyDescent="0.3">
      <c r="A56" s="6">
        <v>11</v>
      </c>
      <c r="B56" s="6" t="s">
        <v>53</v>
      </c>
      <c r="C56" s="7" t="s">
        <v>56</v>
      </c>
      <c r="D56" s="20">
        <v>355.01658216708</v>
      </c>
      <c r="E56" s="20">
        <v>6.1715508366587999</v>
      </c>
      <c r="F56" s="20">
        <v>0</v>
      </c>
      <c r="G56" s="20">
        <v>0</v>
      </c>
      <c r="H56" s="20">
        <v>361.18813300374001</v>
      </c>
    </row>
    <row r="57" spans="1:8" x14ac:dyDescent="0.3">
      <c r="A57" s="6">
        <v>12</v>
      </c>
      <c r="B57" s="6" t="s">
        <v>57</v>
      </c>
      <c r="C57" s="7" t="s">
        <v>58</v>
      </c>
      <c r="D57" s="20">
        <v>0</v>
      </c>
      <c r="E57" s="20">
        <v>0</v>
      </c>
      <c r="F57" s="20">
        <v>0</v>
      </c>
      <c r="G57" s="20">
        <v>351.40784642217</v>
      </c>
      <c r="H57" s="20">
        <v>351.40784642217</v>
      </c>
    </row>
    <row r="58" spans="1:8" x14ac:dyDescent="0.3">
      <c r="A58" s="6">
        <v>13</v>
      </c>
      <c r="B58" s="6"/>
      <c r="C58" s="7" t="s">
        <v>59</v>
      </c>
      <c r="D58" s="20">
        <v>0</v>
      </c>
      <c r="E58" s="20">
        <v>0</v>
      </c>
      <c r="F58" s="20">
        <v>0</v>
      </c>
      <c r="G58" s="20">
        <v>296.82221937716002</v>
      </c>
      <c r="H58" s="20">
        <v>296.82221937716002</v>
      </c>
    </row>
    <row r="59" spans="1:8" x14ac:dyDescent="0.3">
      <c r="A59" s="6">
        <v>14</v>
      </c>
      <c r="B59" s="6"/>
      <c r="C59" s="7" t="s">
        <v>60</v>
      </c>
      <c r="D59" s="20">
        <v>0</v>
      </c>
      <c r="E59" s="20">
        <v>0</v>
      </c>
      <c r="F59" s="20">
        <v>0</v>
      </c>
      <c r="G59" s="20">
        <v>72.991705037482006</v>
      </c>
      <c r="H59" s="20">
        <v>72.991705037482006</v>
      </c>
    </row>
    <row r="60" spans="1:8" x14ac:dyDescent="0.3">
      <c r="A60" s="6">
        <v>15</v>
      </c>
      <c r="B60" s="6" t="s">
        <v>61</v>
      </c>
      <c r="C60" s="7" t="s">
        <v>62</v>
      </c>
      <c r="D60" s="20">
        <v>0</v>
      </c>
      <c r="E60" s="20">
        <v>0</v>
      </c>
      <c r="F60" s="20">
        <v>0</v>
      </c>
      <c r="G60" s="20">
        <v>76.010000000000005</v>
      </c>
      <c r="H60" s="20">
        <v>76.010000000000005</v>
      </c>
    </row>
    <row r="61" spans="1:8" ht="31.2" x14ac:dyDescent="0.3">
      <c r="A61" s="6">
        <v>16</v>
      </c>
      <c r="B61" s="6" t="s">
        <v>53</v>
      </c>
      <c r="C61" s="7" t="s">
        <v>63</v>
      </c>
      <c r="D61" s="20">
        <v>98.123146541216002</v>
      </c>
      <c r="E61" s="20">
        <v>6.4482633729299996</v>
      </c>
      <c r="F61" s="20">
        <v>0</v>
      </c>
      <c r="G61" s="20">
        <v>0</v>
      </c>
      <c r="H61" s="20">
        <v>104.57140991415</v>
      </c>
    </row>
    <row r="62" spans="1:8" x14ac:dyDescent="0.3">
      <c r="A62" s="6">
        <v>17</v>
      </c>
      <c r="B62" s="6" t="s">
        <v>64</v>
      </c>
      <c r="C62" s="7" t="s">
        <v>65</v>
      </c>
      <c r="D62" s="20">
        <v>0</v>
      </c>
      <c r="E62" s="20">
        <v>0</v>
      </c>
      <c r="F62" s="20">
        <v>0</v>
      </c>
      <c r="G62" s="20">
        <v>9.3411764705882003</v>
      </c>
      <c r="H62" s="20">
        <v>9.3411764705882003</v>
      </c>
    </row>
    <row r="63" spans="1:8" x14ac:dyDescent="0.3">
      <c r="A63" s="6">
        <v>18</v>
      </c>
      <c r="B63" s="6" t="s">
        <v>66</v>
      </c>
      <c r="C63" s="7" t="s">
        <v>62</v>
      </c>
      <c r="D63" s="20">
        <v>0</v>
      </c>
      <c r="E63" s="20">
        <v>0</v>
      </c>
      <c r="F63" s="20">
        <v>0</v>
      </c>
      <c r="G63" s="20">
        <v>10.885160247247001</v>
      </c>
      <c r="H63" s="20">
        <v>10.885160247247001</v>
      </c>
    </row>
    <row r="64" spans="1:8" ht="17.100000000000001" customHeight="1" x14ac:dyDescent="0.3">
      <c r="A64" s="6"/>
      <c r="B64" s="9"/>
      <c r="C64" s="9" t="s">
        <v>67</v>
      </c>
      <c r="D64" s="20">
        <v>625.00760230828996</v>
      </c>
      <c r="E64" s="20">
        <v>23.624409409588999</v>
      </c>
      <c r="F64" s="20">
        <v>0</v>
      </c>
      <c r="G64" s="20">
        <v>1140.6564627534001</v>
      </c>
      <c r="H64" s="20">
        <v>1789.2884744713001</v>
      </c>
    </row>
    <row r="65" spans="1:8" ht="17.100000000000001" customHeight="1" x14ac:dyDescent="0.3">
      <c r="A65" s="6"/>
      <c r="B65" s="9"/>
      <c r="C65" s="9" t="s">
        <v>68</v>
      </c>
      <c r="D65" s="20">
        <v>24571.659031743999</v>
      </c>
      <c r="E65" s="20">
        <v>928.77419521758998</v>
      </c>
      <c r="F65" s="20">
        <v>3053.5402456549</v>
      </c>
      <c r="G65" s="20">
        <v>1140.6564627534001</v>
      </c>
      <c r="H65" s="20">
        <v>29694.629935370001</v>
      </c>
    </row>
    <row r="66" spans="1:8" ht="17.100000000000001" customHeight="1" x14ac:dyDescent="0.3">
      <c r="A66" s="6"/>
      <c r="B66" s="9"/>
      <c r="C66" s="9" t="s">
        <v>69</v>
      </c>
      <c r="D66" s="20"/>
      <c r="E66" s="20"/>
      <c r="F66" s="20"/>
      <c r="G66" s="20"/>
      <c r="H66" s="20"/>
    </row>
    <row r="67" spans="1:8" x14ac:dyDescent="0.3">
      <c r="A67" s="6"/>
      <c r="B67" s="6"/>
      <c r="C67" s="7"/>
      <c r="D67" s="20"/>
      <c r="E67" s="20"/>
      <c r="F67" s="20"/>
      <c r="G67" s="20"/>
      <c r="H67" s="20">
        <f>SUM(D67:G67)</f>
        <v>0</v>
      </c>
    </row>
    <row r="68" spans="1:8" ht="17.100000000000001" customHeight="1" x14ac:dyDescent="0.3">
      <c r="A68" s="6"/>
      <c r="B68" s="9"/>
      <c r="C68" s="9" t="s">
        <v>70</v>
      </c>
      <c r="D68" s="20">
        <f>SUM(D67:D67)</f>
        <v>0</v>
      </c>
      <c r="E68" s="20">
        <f>SUM(E67:E67)</f>
        <v>0</v>
      </c>
      <c r="F68" s="20">
        <f>SUM(F67:F67)</f>
        <v>0</v>
      </c>
      <c r="G68" s="20">
        <f>SUM(G67:G67)</f>
        <v>0</v>
      </c>
      <c r="H68" s="20">
        <f>SUM(D68:G68)</f>
        <v>0</v>
      </c>
    </row>
    <row r="69" spans="1:8" ht="17.100000000000001" customHeight="1" x14ac:dyDescent="0.3">
      <c r="A69" s="6"/>
      <c r="B69" s="9"/>
      <c r="C69" s="9" t="s">
        <v>71</v>
      </c>
      <c r="D69" s="20">
        <v>24571.659031743999</v>
      </c>
      <c r="E69" s="20">
        <v>928.77419521758998</v>
      </c>
      <c r="F69" s="20">
        <v>3053.5402456549</v>
      </c>
      <c r="G69" s="20">
        <v>1140.6564627534001</v>
      </c>
      <c r="H69" s="20">
        <v>29694.629935370001</v>
      </c>
    </row>
    <row r="70" spans="1:8" ht="153" customHeight="1" x14ac:dyDescent="0.3">
      <c r="A70" s="6"/>
      <c r="B70" s="9"/>
      <c r="C70" s="9" t="s">
        <v>72</v>
      </c>
      <c r="D70" s="20"/>
      <c r="E70" s="20"/>
      <c r="F70" s="20"/>
      <c r="G70" s="20"/>
      <c r="H70" s="20"/>
    </row>
    <row r="71" spans="1:8" x14ac:dyDescent="0.3">
      <c r="A71" s="6">
        <v>19</v>
      </c>
      <c r="B71" s="6" t="s">
        <v>73</v>
      </c>
      <c r="C71" s="7" t="s">
        <v>74</v>
      </c>
      <c r="D71" s="20">
        <v>0</v>
      </c>
      <c r="E71" s="20">
        <v>0</v>
      </c>
      <c r="F71" s="20">
        <v>0</v>
      </c>
      <c r="G71" s="20">
        <v>682.71898638640005</v>
      </c>
      <c r="H71" s="20">
        <v>682.71898638640005</v>
      </c>
    </row>
    <row r="72" spans="1:8" x14ac:dyDescent="0.3">
      <c r="A72" s="6">
        <v>20</v>
      </c>
      <c r="B72" s="6" t="s">
        <v>87</v>
      </c>
      <c r="C72" s="7" t="s">
        <v>90</v>
      </c>
      <c r="D72" s="20">
        <v>0</v>
      </c>
      <c r="E72" s="20">
        <v>0</v>
      </c>
      <c r="F72" s="20">
        <v>0</v>
      </c>
      <c r="G72" s="20">
        <v>1263.6654159161001</v>
      </c>
      <c r="H72" s="20">
        <v>1263.6654159161001</v>
      </c>
    </row>
    <row r="73" spans="1:8" x14ac:dyDescent="0.3">
      <c r="A73" s="6">
        <v>21</v>
      </c>
      <c r="B73" s="6" t="s">
        <v>88</v>
      </c>
      <c r="C73" s="7" t="s">
        <v>74</v>
      </c>
      <c r="D73" s="20">
        <v>0</v>
      </c>
      <c r="E73" s="20">
        <v>0</v>
      </c>
      <c r="F73" s="20">
        <v>0</v>
      </c>
      <c r="G73" s="20">
        <v>390.38</v>
      </c>
      <c r="H73" s="20">
        <v>390.38</v>
      </c>
    </row>
    <row r="74" spans="1:8" x14ac:dyDescent="0.3">
      <c r="A74" s="6">
        <v>22</v>
      </c>
      <c r="B74" s="6" t="s">
        <v>89</v>
      </c>
      <c r="C74" s="7" t="s">
        <v>74</v>
      </c>
      <c r="D74" s="20">
        <v>0</v>
      </c>
      <c r="E74" s="20">
        <v>0</v>
      </c>
      <c r="F74" s="20">
        <v>0</v>
      </c>
      <c r="G74" s="20">
        <v>206.34399017894</v>
      </c>
      <c r="H74" s="20">
        <v>206.34399017894</v>
      </c>
    </row>
    <row r="75" spans="1:8" ht="17.100000000000001" customHeight="1" x14ac:dyDescent="0.3">
      <c r="A75" s="6"/>
      <c r="B75" s="9"/>
      <c r="C75" s="9" t="s">
        <v>86</v>
      </c>
      <c r="D75" s="20">
        <v>0</v>
      </c>
      <c r="E75" s="20">
        <v>0</v>
      </c>
      <c r="F75" s="20">
        <v>0</v>
      </c>
      <c r="G75" s="20">
        <v>2543.1083924814998</v>
      </c>
      <c r="H75" s="20">
        <v>2543.1083924814998</v>
      </c>
    </row>
    <row r="76" spans="1:8" ht="17.100000000000001" customHeight="1" x14ac:dyDescent="0.3">
      <c r="A76" s="6"/>
      <c r="B76" s="9"/>
      <c r="C76" s="9" t="s">
        <v>85</v>
      </c>
      <c r="D76" s="20">
        <v>24571.659031743999</v>
      </c>
      <c r="E76" s="20">
        <v>928.77419521758998</v>
      </c>
      <c r="F76" s="20">
        <v>3053.5402456549</v>
      </c>
      <c r="G76" s="20">
        <v>3683.7648552349001</v>
      </c>
      <c r="H76" s="20">
        <v>32237.738327851999</v>
      </c>
    </row>
    <row r="77" spans="1:8" ht="17.100000000000001" customHeight="1" x14ac:dyDescent="0.3">
      <c r="A77" s="6"/>
      <c r="B77" s="9"/>
      <c r="C77" s="9" t="s">
        <v>84</v>
      </c>
      <c r="D77" s="20"/>
      <c r="E77" s="20"/>
      <c r="F77" s="20"/>
      <c r="G77" s="20"/>
      <c r="H77" s="20"/>
    </row>
    <row r="78" spans="1:8" ht="33.9" customHeight="1" x14ac:dyDescent="0.3">
      <c r="A78" s="6">
        <v>23</v>
      </c>
      <c r="B78" s="6" t="s">
        <v>83</v>
      </c>
      <c r="C78" s="7" t="s">
        <v>82</v>
      </c>
      <c r="D78" s="20">
        <f>D76 * 3%</f>
        <v>737.14977095231995</v>
      </c>
      <c r="E78" s="20">
        <f>E76 * 3%</f>
        <v>27.863225856527698</v>
      </c>
      <c r="F78" s="20">
        <f>F76 * 3%</f>
        <v>91.606207369646995</v>
      </c>
      <c r="G78" s="20">
        <f>G76 * 3%</f>
        <v>110.512945657047</v>
      </c>
      <c r="H78" s="20">
        <f>SUM(D78:G78)</f>
        <v>967.13214983554167</v>
      </c>
    </row>
    <row r="79" spans="1:8" ht="17.100000000000001" customHeight="1" x14ac:dyDescent="0.3">
      <c r="A79" s="6"/>
      <c r="B79" s="9"/>
      <c r="C79" s="9" t="s">
        <v>81</v>
      </c>
      <c r="D79" s="20">
        <f>D78</f>
        <v>737.14977095231995</v>
      </c>
      <c r="E79" s="20">
        <f>E78</f>
        <v>27.863225856527698</v>
      </c>
      <c r="F79" s="20">
        <f>F78</f>
        <v>91.606207369646995</v>
      </c>
      <c r="G79" s="20">
        <f>G78</f>
        <v>110.512945657047</v>
      </c>
      <c r="H79" s="20">
        <f>SUM(D79:G79)</f>
        <v>967.13214983554167</v>
      </c>
    </row>
    <row r="80" spans="1:8" ht="17.100000000000001" customHeight="1" x14ac:dyDescent="0.3">
      <c r="A80" s="6"/>
      <c r="B80" s="9"/>
      <c r="C80" s="9" t="s">
        <v>80</v>
      </c>
      <c r="D80" s="20">
        <f>D79 + D76</f>
        <v>25308.80880269632</v>
      </c>
      <c r="E80" s="20">
        <f>E79 + E76</f>
        <v>956.6374210741177</v>
      </c>
      <c r="F80" s="20">
        <f>F79 + F76</f>
        <v>3145.1464530245471</v>
      </c>
      <c r="G80" s="20">
        <f>G79 + G76</f>
        <v>3794.2778008919472</v>
      </c>
      <c r="H80" s="20">
        <f>SUM(D80:G80)</f>
        <v>33204.870477686927</v>
      </c>
    </row>
    <row r="81" spans="1:8" ht="17.100000000000001" customHeight="1" x14ac:dyDescent="0.3">
      <c r="A81" s="6"/>
      <c r="B81" s="9"/>
      <c r="C81" s="9" t="s">
        <v>79</v>
      </c>
      <c r="D81" s="20"/>
      <c r="E81" s="20"/>
      <c r="F81" s="20"/>
      <c r="G81" s="20"/>
      <c r="H81" s="20"/>
    </row>
    <row r="82" spans="1:8" ht="17.100000000000001" customHeight="1" x14ac:dyDescent="0.3">
      <c r="A82" s="6">
        <v>24</v>
      </c>
      <c r="B82" s="6" t="s">
        <v>78</v>
      </c>
      <c r="C82" s="7" t="s">
        <v>77</v>
      </c>
      <c r="D82" s="20">
        <f>D80 * 20%</f>
        <v>5061.7617605392643</v>
      </c>
      <c r="E82" s="20">
        <f>E80 * 20%</f>
        <v>191.32748421482356</v>
      </c>
      <c r="F82" s="20">
        <f>F80 * 20%</f>
        <v>629.02929060490942</v>
      </c>
      <c r="G82" s="20">
        <f>G80 * 20%</f>
        <v>758.85556017838951</v>
      </c>
      <c r="H82" s="20">
        <f>SUM(D82:G82)</f>
        <v>6640.9740955373863</v>
      </c>
    </row>
    <row r="83" spans="1:8" ht="17.100000000000001" customHeight="1" x14ac:dyDescent="0.3">
      <c r="A83" s="6"/>
      <c r="B83" s="9"/>
      <c r="C83" s="9" t="s">
        <v>76</v>
      </c>
      <c r="D83" s="20">
        <f>D82</f>
        <v>5061.7617605392643</v>
      </c>
      <c r="E83" s="20">
        <f>E82</f>
        <v>191.32748421482356</v>
      </c>
      <c r="F83" s="20">
        <f>F82</f>
        <v>629.02929060490942</v>
      </c>
      <c r="G83" s="20">
        <f>G82</f>
        <v>758.85556017838951</v>
      </c>
      <c r="H83" s="20">
        <f>SUM(D83:G83)</f>
        <v>6640.9740955373863</v>
      </c>
    </row>
    <row r="84" spans="1:8" ht="17.100000000000001" customHeight="1" x14ac:dyDescent="0.3">
      <c r="A84" s="6"/>
      <c r="B84" s="9"/>
      <c r="C84" s="9" t="s">
        <v>75</v>
      </c>
      <c r="D84" s="20">
        <f>D83 + D80</f>
        <v>30370.570563235582</v>
      </c>
      <c r="E84" s="20">
        <f>E83 + E80</f>
        <v>1147.9649052889413</v>
      </c>
      <c r="F84" s="20">
        <f>F83 + F80</f>
        <v>3774.1757436294565</v>
      </c>
      <c r="G84" s="20">
        <f>G83 + G80</f>
        <v>4553.1333610703368</v>
      </c>
      <c r="H84" s="20">
        <f>SUM(D84:G84)</f>
        <v>39845.844573224313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2" sqref="B1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198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95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98</v>
      </c>
      <c r="D13" s="19">
        <v>156</v>
      </c>
      <c r="E13" s="19">
        <v>0</v>
      </c>
      <c r="F13" s="19">
        <v>0</v>
      </c>
      <c r="G13" s="19">
        <v>0</v>
      </c>
      <c r="H13" s="19">
        <v>156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156</v>
      </c>
      <c r="E14" s="19">
        <v>0</v>
      </c>
      <c r="F14" s="19">
        <v>0</v>
      </c>
      <c r="G14" s="19">
        <v>0</v>
      </c>
      <c r="H14" s="19">
        <v>156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198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101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102</v>
      </c>
      <c r="C13" s="25" t="s">
        <v>101</v>
      </c>
      <c r="D13" s="19">
        <v>0</v>
      </c>
      <c r="E13" s="19">
        <v>0</v>
      </c>
      <c r="F13" s="19">
        <v>0</v>
      </c>
      <c r="G13" s="19">
        <v>51.826086956521998</v>
      </c>
      <c r="H13" s="19">
        <v>51.826086956521998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0</v>
      </c>
      <c r="E14" s="19">
        <v>0</v>
      </c>
      <c r="F14" s="19">
        <v>0</v>
      </c>
      <c r="G14" s="19">
        <v>51.826086956521998</v>
      </c>
      <c r="H14" s="19">
        <v>51.826086956521998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198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105</v>
      </c>
      <c r="D13" s="19">
        <v>760.92963294437004</v>
      </c>
      <c r="E13" s="19">
        <v>495.75315691652997</v>
      </c>
      <c r="F13" s="19">
        <v>0</v>
      </c>
      <c r="G13" s="19">
        <v>0</v>
      </c>
      <c r="H13" s="19">
        <v>1256.6827898608999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760.92963294437004</v>
      </c>
      <c r="E14" s="19">
        <v>495.75315691652997</v>
      </c>
      <c r="F14" s="19">
        <v>0</v>
      </c>
      <c r="G14" s="19">
        <v>0</v>
      </c>
      <c r="H14" s="19">
        <v>1256.6827898608999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198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107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108</v>
      </c>
      <c r="C13" s="25" t="s">
        <v>109</v>
      </c>
      <c r="D13" s="19">
        <v>0</v>
      </c>
      <c r="E13" s="19">
        <v>0</v>
      </c>
      <c r="F13" s="19">
        <v>0</v>
      </c>
      <c r="G13" s="19">
        <v>303.19447266257998</v>
      </c>
      <c r="H13" s="19">
        <v>303.19447266257998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0</v>
      </c>
      <c r="E14" s="19">
        <v>0</v>
      </c>
      <c r="F14" s="19">
        <v>0</v>
      </c>
      <c r="G14" s="19">
        <v>303.19447266257998</v>
      </c>
      <c r="H14" s="19">
        <v>303.19447266257998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198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101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102</v>
      </c>
      <c r="C13" s="25" t="s">
        <v>101</v>
      </c>
      <c r="D13" s="19">
        <v>0</v>
      </c>
      <c r="E13" s="19">
        <v>0</v>
      </c>
      <c r="F13" s="19">
        <v>0</v>
      </c>
      <c r="G13" s="19">
        <v>1263.6654159161001</v>
      </c>
      <c r="H13" s="19">
        <v>1263.6654159161001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0</v>
      </c>
      <c r="E14" s="19">
        <v>0</v>
      </c>
      <c r="F14" s="19">
        <v>0</v>
      </c>
      <c r="G14" s="19">
        <v>1263.6654159161001</v>
      </c>
      <c r="H14" s="19">
        <v>1263.6654159161001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198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112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113</v>
      </c>
      <c r="C13" s="25" t="s">
        <v>114</v>
      </c>
      <c r="D13" s="19">
        <v>332.56706822870001</v>
      </c>
      <c r="E13" s="19">
        <v>13.899250080810001</v>
      </c>
      <c r="F13" s="19">
        <v>3053.5402456549</v>
      </c>
      <c r="G13" s="19">
        <v>0</v>
      </c>
      <c r="H13" s="19">
        <v>3400.0065639643999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332.56706822870001</v>
      </c>
      <c r="E14" s="19">
        <v>13.899250080810001</v>
      </c>
      <c r="F14" s="19">
        <v>3053.5402456549</v>
      </c>
      <c r="G14" s="19">
        <v>0</v>
      </c>
      <c r="H14" s="19">
        <v>3400.0065639643999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4" sqref="C14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198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62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116</v>
      </c>
      <c r="C13" s="25" t="s">
        <v>117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Сводка затрат</vt:lpstr>
      <vt:lpstr>ССР</vt:lpstr>
      <vt:lpstr>ОСР 518-02-01</vt:lpstr>
      <vt:lpstr>ОСР 518-12-01</vt:lpstr>
      <vt:lpstr>ОСР 537 02-01</vt:lpstr>
      <vt:lpstr>ОСР 537 09-01</vt:lpstr>
      <vt:lpstr>ОСР 537 12-01</vt:lpstr>
      <vt:lpstr>ОСР 525-02-01</vt:lpstr>
      <vt:lpstr>ОСР 525-09-01</vt:lpstr>
      <vt:lpstr>ОСР 525-12-01</vt:lpstr>
      <vt:lpstr>ОСР 518-02-01(1)</vt:lpstr>
      <vt:lpstr>ОСР 518-09-01</vt:lpstr>
      <vt:lpstr>ОСР 518-12-01(1)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2025-11-18T10:28:17Z</dcterms:modified>
  <cp:category/>
</cp:coreProperties>
</file>